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malco\OneDrive\Favorites\Documents\1 - A - A - OCBP\1 - Weekly briefing\Pictures for issue 107\"/>
    </mc:Choice>
  </mc:AlternateContent>
  <xr:revisionPtr revIDLastSave="0" documentId="8_{F0C1CC96-418D-438B-8444-1981C0876173}" xr6:coauthVersionLast="45" xr6:coauthVersionMax="45" xr10:uidLastSave="{00000000-0000-0000-0000-000000000000}"/>
  <bookViews>
    <workbookView xWindow="-120" yWindow="-120" windowWidth="20640" windowHeight="11760" activeTab="3" xr2:uid="{00000000-000D-0000-FFFF-FFFF00000000}"/>
  </bookViews>
  <sheets>
    <sheet name="ALLOCATION" sheetId="4" r:id="rId1"/>
    <sheet name="FLEET" sheetId="5" r:id="rId2"/>
    <sheet name="FRONT COVER" sheetId="3" r:id="rId3"/>
    <sheet name="COVID 19 Reduction" sheetId="6" r:id="rId4"/>
  </sheets>
  <definedNames>
    <definedName name="_xlnm.Print_Area" localSheetId="3">'COVID 19 Reduction'!$A:$B</definedName>
    <definedName name="_xlnm.Print_Area" localSheetId="1">FLEET!$A:$X</definedName>
    <definedName name="_xlnm.Print_Area" localSheetId="2">'FRONT COVER'!$A$1:$Q$78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7" i="4" l="1"/>
  <c r="K107" i="4"/>
  <c r="J107" i="4"/>
  <c r="F107" i="4"/>
  <c r="M106" i="4"/>
  <c r="J106" i="4"/>
  <c r="F106" i="4"/>
  <c r="O105" i="4"/>
  <c r="N104" i="4"/>
  <c r="N106" i="4" s="1"/>
  <c r="L104" i="4"/>
  <c r="L107" i="4" s="1"/>
  <c r="J104" i="4"/>
  <c r="I104" i="4"/>
  <c r="I106" i="4" s="1"/>
  <c r="H104" i="4"/>
  <c r="H107" i="4" s="1"/>
  <c r="G104" i="4"/>
  <c r="G106" i="4" s="1"/>
  <c r="F104" i="4"/>
  <c r="E104" i="4"/>
  <c r="E106" i="4" s="1"/>
  <c r="C104" i="4"/>
  <c r="C106" i="4" s="1"/>
  <c r="B104" i="4"/>
  <c r="B107" i="4" s="1"/>
  <c r="O103" i="4"/>
  <c r="O104" i="4" s="1"/>
  <c r="I99" i="4"/>
  <c r="E99" i="4"/>
  <c r="O98" i="4"/>
  <c r="N97" i="4"/>
  <c r="N100" i="4" s="1"/>
  <c r="M97" i="4"/>
  <c r="M100" i="4" s="1"/>
  <c r="L97" i="4"/>
  <c r="L99" i="4" s="1"/>
  <c r="K97" i="4"/>
  <c r="K100" i="4" s="1"/>
  <c r="J97" i="4"/>
  <c r="J99" i="4" s="1"/>
  <c r="I97" i="4"/>
  <c r="I100" i="4" s="1"/>
  <c r="H97" i="4"/>
  <c r="H99" i="4" s="1"/>
  <c r="G97" i="4"/>
  <c r="G100" i="4" s="1"/>
  <c r="F97" i="4"/>
  <c r="F99" i="4" s="1"/>
  <c r="E97" i="4"/>
  <c r="E100" i="4" s="1"/>
  <c r="D97" i="4"/>
  <c r="D100" i="4" s="1"/>
  <c r="C97" i="4"/>
  <c r="C100" i="4" s="1"/>
  <c r="B97" i="4"/>
  <c r="B99" i="4" s="1"/>
  <c r="O96" i="4"/>
  <c r="O97" i="4" s="1"/>
  <c r="O99" i="4" s="1"/>
  <c r="N94" i="4"/>
  <c r="K94" i="4"/>
  <c r="J94" i="4"/>
  <c r="D93" i="4"/>
  <c r="O92" i="4"/>
  <c r="N91" i="4"/>
  <c r="M91" i="4"/>
  <c r="M94" i="4" s="1"/>
  <c r="L91" i="4"/>
  <c r="L94" i="4" s="1"/>
  <c r="I91" i="4"/>
  <c r="I94" i="4" s="1"/>
  <c r="H91" i="4"/>
  <c r="H94" i="4" s="1"/>
  <c r="G91" i="4"/>
  <c r="G93" i="4" s="1"/>
  <c r="F91" i="4"/>
  <c r="F94" i="4" s="1"/>
  <c r="E91" i="4"/>
  <c r="E94" i="4" s="1"/>
  <c r="D91" i="4"/>
  <c r="D94" i="4" s="1"/>
  <c r="C91" i="4"/>
  <c r="C93" i="4" s="1"/>
  <c r="B91" i="4"/>
  <c r="O91" i="4" s="1"/>
  <c r="O94" i="4" s="1"/>
  <c r="O90" i="4"/>
  <c r="O89" i="4"/>
  <c r="N87" i="4"/>
  <c r="K87" i="4"/>
  <c r="J87" i="4"/>
  <c r="D86" i="4"/>
  <c r="O85" i="4"/>
  <c r="N84" i="4"/>
  <c r="M84" i="4"/>
  <c r="M87" i="4" s="1"/>
  <c r="L84" i="4"/>
  <c r="L87" i="4" s="1"/>
  <c r="I84" i="4"/>
  <c r="I87" i="4" s="1"/>
  <c r="H84" i="4"/>
  <c r="H87" i="4" s="1"/>
  <c r="G84" i="4"/>
  <c r="G86" i="4" s="1"/>
  <c r="F84" i="4"/>
  <c r="F87" i="4" s="1"/>
  <c r="E84" i="4"/>
  <c r="D84" i="4"/>
  <c r="D87" i="4" s="1"/>
  <c r="C84" i="4"/>
  <c r="C86" i="4" s="1"/>
  <c r="B84" i="4"/>
  <c r="O84" i="4" s="1"/>
  <c r="O83" i="4"/>
  <c r="O82" i="4"/>
  <c r="L78" i="4"/>
  <c r="K78" i="4"/>
  <c r="J78" i="4"/>
  <c r="F78" i="4"/>
  <c r="E78" i="4"/>
  <c r="D78" i="4"/>
  <c r="G75" i="4"/>
  <c r="M74" i="4"/>
  <c r="G74" i="4"/>
  <c r="O73" i="4"/>
  <c r="N72" i="4"/>
  <c r="M72" i="4"/>
  <c r="M75" i="4" s="1"/>
  <c r="L72" i="4"/>
  <c r="L75" i="4" s="1"/>
  <c r="K72" i="4"/>
  <c r="K75" i="4" s="1"/>
  <c r="J72" i="4"/>
  <c r="I72" i="4"/>
  <c r="I74" i="4" s="1"/>
  <c r="H72" i="4"/>
  <c r="H75" i="4" s="1"/>
  <c r="F72" i="4"/>
  <c r="O71" i="4"/>
  <c r="O70" i="4"/>
  <c r="O69" i="4"/>
  <c r="N68" i="4"/>
  <c r="K68" i="4"/>
  <c r="N67" i="4"/>
  <c r="F67" i="4"/>
  <c r="F68" i="4" s="1"/>
  <c r="O66" i="4"/>
  <c r="N65" i="4"/>
  <c r="M65" i="4"/>
  <c r="M67" i="4" s="1"/>
  <c r="L65" i="4"/>
  <c r="L68" i="4" s="1"/>
  <c r="J65" i="4"/>
  <c r="J67" i="4" s="1"/>
  <c r="I65" i="4"/>
  <c r="I68" i="4" s="1"/>
  <c r="H65" i="4"/>
  <c r="H68" i="4" s="1"/>
  <c r="G65" i="4"/>
  <c r="G68" i="4" s="1"/>
  <c r="E65" i="4"/>
  <c r="E68" i="4" s="1"/>
  <c r="C65" i="4"/>
  <c r="C68" i="4" s="1"/>
  <c r="B65" i="4"/>
  <c r="B67" i="4" s="1"/>
  <c r="O64" i="4"/>
  <c r="O65" i="4" s="1"/>
  <c r="O63" i="4"/>
  <c r="G60" i="4"/>
  <c r="C60" i="4"/>
  <c r="C59" i="4"/>
  <c r="O58" i="4"/>
  <c r="N57" i="4"/>
  <c r="N59" i="4" s="1"/>
  <c r="M57" i="4"/>
  <c r="M60" i="4" s="1"/>
  <c r="L57" i="4"/>
  <c r="L60" i="4" s="1"/>
  <c r="K57" i="4"/>
  <c r="K60" i="4" s="1"/>
  <c r="J57" i="4"/>
  <c r="J59" i="4" s="1"/>
  <c r="I57" i="4"/>
  <c r="I59" i="4" s="1"/>
  <c r="H57" i="4"/>
  <c r="H60" i="4" s="1"/>
  <c r="G57" i="4"/>
  <c r="F57" i="4"/>
  <c r="F60" i="4" s="1"/>
  <c r="E57" i="4"/>
  <c r="E60" i="4" s="1"/>
  <c r="D57" i="4"/>
  <c r="D60" i="4" s="1"/>
  <c r="D65" i="4" s="1"/>
  <c r="C57" i="4"/>
  <c r="B57" i="4"/>
  <c r="B60" i="4" s="1"/>
  <c r="O56" i="4"/>
  <c r="O55" i="4"/>
  <c r="O54" i="4"/>
  <c r="O53" i="4"/>
  <c r="N51" i="4"/>
  <c r="M51" i="4"/>
  <c r="J51" i="4"/>
  <c r="I51" i="4"/>
  <c r="H51" i="4"/>
  <c r="L50" i="4"/>
  <c r="L51" i="4" s="1"/>
  <c r="K50" i="4"/>
  <c r="K51" i="4" s="1"/>
  <c r="J50" i="4"/>
  <c r="H50" i="4"/>
  <c r="D50" i="4"/>
  <c r="D51" i="4" s="1"/>
  <c r="N49" i="4"/>
  <c r="N78" i="4" s="1"/>
  <c r="M49" i="4"/>
  <c r="M78" i="4" s="1"/>
  <c r="I49" i="4"/>
  <c r="I50" i="4" s="1"/>
  <c r="H49" i="4"/>
  <c r="H78" i="4" s="1"/>
  <c r="G49" i="4"/>
  <c r="G78" i="4" s="1"/>
  <c r="C49" i="4"/>
  <c r="C78" i="4" s="1"/>
  <c r="G48" i="4"/>
  <c r="G51" i="4" s="1"/>
  <c r="F48" i="4"/>
  <c r="F51" i="4" s="1"/>
  <c r="E48" i="4"/>
  <c r="E51" i="4" s="1"/>
  <c r="C48" i="4"/>
  <c r="C51" i="4" s="1"/>
  <c r="B48" i="4"/>
  <c r="O47" i="4"/>
  <c r="O45" i="4"/>
  <c r="O44" i="4"/>
  <c r="O42" i="4"/>
  <c r="O41" i="4"/>
  <c r="L38" i="4"/>
  <c r="K38" i="4"/>
  <c r="G38" i="4"/>
  <c r="K37" i="4"/>
  <c r="G37" i="4"/>
  <c r="C37" i="4"/>
  <c r="O36" i="4"/>
  <c r="N35" i="4"/>
  <c r="N38" i="4" s="1"/>
  <c r="M35" i="4"/>
  <c r="M37" i="4" s="1"/>
  <c r="M38" i="4" s="1"/>
  <c r="L35" i="4"/>
  <c r="L37" i="4" s="1"/>
  <c r="K35" i="4"/>
  <c r="J35" i="4"/>
  <c r="J38" i="4" s="1"/>
  <c r="I35" i="4"/>
  <c r="I37" i="4" s="1"/>
  <c r="H35" i="4"/>
  <c r="H37" i="4" s="1"/>
  <c r="G35" i="4"/>
  <c r="F35" i="4"/>
  <c r="F38" i="4" s="1"/>
  <c r="E35" i="4"/>
  <c r="E37" i="4" s="1"/>
  <c r="D35" i="4"/>
  <c r="D37" i="4" s="1"/>
  <c r="C35" i="4"/>
  <c r="C38" i="4" s="1"/>
  <c r="B35" i="4"/>
  <c r="B38" i="4" s="1"/>
  <c r="O34" i="4"/>
  <c r="O33" i="4"/>
  <c r="O32" i="4"/>
  <c r="O31" i="4"/>
  <c r="O35" i="4" s="1"/>
  <c r="M29" i="4"/>
  <c r="K29" i="4"/>
  <c r="M28" i="4"/>
  <c r="I28" i="4"/>
  <c r="G28" i="4"/>
  <c r="E28" i="4"/>
  <c r="O27" i="4"/>
  <c r="N26" i="4"/>
  <c r="N29" i="4" s="1"/>
  <c r="L26" i="4"/>
  <c r="L28" i="4" s="1"/>
  <c r="J26" i="4"/>
  <c r="J28" i="4" s="1"/>
  <c r="I26" i="4"/>
  <c r="I29" i="4" s="1"/>
  <c r="H26" i="4"/>
  <c r="H28" i="4" s="1"/>
  <c r="G26" i="4"/>
  <c r="G29" i="4" s="1"/>
  <c r="F26" i="4"/>
  <c r="F28" i="4" s="1"/>
  <c r="E26" i="4"/>
  <c r="E29" i="4" s="1"/>
  <c r="C26" i="4"/>
  <c r="C29" i="4" s="1"/>
  <c r="B26" i="4"/>
  <c r="B28" i="4" s="1"/>
  <c r="O25" i="4"/>
  <c r="O26" i="4" s="1"/>
  <c r="O24" i="4"/>
  <c r="C21" i="4"/>
  <c r="C22" i="4" s="1"/>
  <c r="B21" i="4"/>
  <c r="B22" i="4" s="1"/>
  <c r="O20" i="4"/>
  <c r="N19" i="4"/>
  <c r="N22" i="4" s="1"/>
  <c r="M19" i="4"/>
  <c r="M21" i="4" s="1"/>
  <c r="L19" i="4"/>
  <c r="L21" i="4" s="1"/>
  <c r="K19" i="4"/>
  <c r="J19" i="4"/>
  <c r="J22" i="4" s="1"/>
  <c r="I19" i="4"/>
  <c r="I21" i="4" s="1"/>
  <c r="H19" i="4"/>
  <c r="H21" i="4" s="1"/>
  <c r="G19" i="4"/>
  <c r="G22" i="4" s="1"/>
  <c r="F19" i="4"/>
  <c r="F21" i="4" s="1"/>
  <c r="E19" i="4"/>
  <c r="E21" i="4" s="1"/>
  <c r="D19" i="4"/>
  <c r="D21" i="4" s="1"/>
  <c r="O18" i="4"/>
  <c r="O17" i="4"/>
  <c r="O16" i="4"/>
  <c r="K13" i="4"/>
  <c r="E13" i="4"/>
  <c r="J12" i="4"/>
  <c r="F12" i="4"/>
  <c r="F13" i="4" s="1"/>
  <c r="E12" i="4"/>
  <c r="O11" i="4"/>
  <c r="N10" i="4"/>
  <c r="N13" i="4" s="1"/>
  <c r="M10" i="4"/>
  <c r="M12" i="4" s="1"/>
  <c r="L10" i="4"/>
  <c r="L12" i="4" s="1"/>
  <c r="J10" i="4"/>
  <c r="J13" i="4" s="1"/>
  <c r="I10" i="4"/>
  <c r="I13" i="4" s="1"/>
  <c r="H10" i="4"/>
  <c r="H12" i="4" s="1"/>
  <c r="G10" i="4"/>
  <c r="G12" i="4" s="1"/>
  <c r="E10" i="4"/>
  <c r="D10" i="4"/>
  <c r="D12" i="4" s="1"/>
  <c r="C10" i="4"/>
  <c r="C12" i="4" s="1"/>
  <c r="B10" i="4"/>
  <c r="B13" i="4" s="1"/>
  <c r="O9" i="4"/>
  <c r="O8" i="4"/>
  <c r="O7" i="4"/>
  <c r="B86" i="4" l="1"/>
  <c r="B93" i="4"/>
  <c r="G99" i="4"/>
  <c r="B106" i="4"/>
  <c r="G107" i="4"/>
  <c r="H29" i="4"/>
  <c r="B68" i="4"/>
  <c r="B72" i="4" s="1"/>
  <c r="F77" i="4"/>
  <c r="D13" i="4"/>
  <c r="O19" i="4"/>
  <c r="N28" i="4"/>
  <c r="H38" i="4"/>
  <c r="C50" i="4"/>
  <c r="O57" i="4"/>
  <c r="K59" i="4"/>
  <c r="I67" i="4"/>
  <c r="O72" i="4"/>
  <c r="F74" i="4"/>
  <c r="F75" i="4" s="1"/>
  <c r="B12" i="4"/>
  <c r="O12" i="4" s="1"/>
  <c r="I12" i="4"/>
  <c r="G21" i="4"/>
  <c r="C28" i="4"/>
  <c r="L29" i="4"/>
  <c r="D38" i="4"/>
  <c r="I38" i="4"/>
  <c r="O48" i="4"/>
  <c r="M59" i="4"/>
  <c r="L67" i="4"/>
  <c r="J68" i="4"/>
  <c r="I77" i="4"/>
  <c r="F86" i="4"/>
  <c r="F93" i="4"/>
  <c r="C99" i="4"/>
  <c r="M99" i="4"/>
  <c r="H106" i="4"/>
  <c r="C107" i="4"/>
  <c r="N12" i="4"/>
  <c r="I60" i="4"/>
  <c r="O10" i="4"/>
  <c r="O13" i="4" s="1"/>
  <c r="K21" i="4"/>
  <c r="K22" i="4" s="1"/>
  <c r="E38" i="4"/>
  <c r="J77" i="4"/>
  <c r="J79" i="4" s="1"/>
  <c r="N77" i="4"/>
  <c r="N99" i="4"/>
  <c r="D68" i="4"/>
  <c r="D67" i="4"/>
  <c r="O67" i="4"/>
  <c r="O68" i="4" s="1"/>
  <c r="N79" i="4"/>
  <c r="N80" i="4"/>
  <c r="O28" i="4"/>
  <c r="O29" i="4" s="1"/>
  <c r="O59" i="4"/>
  <c r="O60" i="4" s="1"/>
  <c r="O74" i="4"/>
  <c r="O75" i="4" s="1"/>
  <c r="O37" i="4"/>
  <c r="O38" i="4" s="1"/>
  <c r="F79" i="4"/>
  <c r="F80" i="4" s="1"/>
  <c r="O106" i="4"/>
  <c r="O107" i="4"/>
  <c r="M13" i="4"/>
  <c r="M77" i="4"/>
  <c r="H100" i="4"/>
  <c r="E22" i="4"/>
  <c r="M22" i="4"/>
  <c r="B37" i="4"/>
  <c r="F37" i="4"/>
  <c r="J37" i="4"/>
  <c r="N37" i="4"/>
  <c r="G50" i="4"/>
  <c r="B59" i="4"/>
  <c r="H59" i="4"/>
  <c r="L59" i="4"/>
  <c r="J60" i="4"/>
  <c r="N60" i="4"/>
  <c r="E67" i="4"/>
  <c r="E72" i="4" s="1"/>
  <c r="M68" i="4"/>
  <c r="L74" i="4"/>
  <c r="J75" i="4"/>
  <c r="N75" i="4"/>
  <c r="H77" i="4"/>
  <c r="L77" i="4"/>
  <c r="E86" i="4"/>
  <c r="E87" i="4" s="1"/>
  <c r="B87" i="4"/>
  <c r="E93" i="4"/>
  <c r="O93" i="4" s="1"/>
  <c r="B94" i="4"/>
  <c r="D99" i="4"/>
  <c r="D104" i="4" s="1"/>
  <c r="O100" i="4"/>
  <c r="L106" i="4"/>
  <c r="N107" i="4"/>
  <c r="F22" i="4"/>
  <c r="C87" i="4"/>
  <c r="C94" i="4"/>
  <c r="L100" i="4"/>
  <c r="J21" i="4"/>
  <c r="G13" i="4"/>
  <c r="D22" i="4"/>
  <c r="D26" i="4" s="1"/>
  <c r="B29" i="4"/>
  <c r="B49" i="4"/>
  <c r="B50" i="4"/>
  <c r="B51" i="4"/>
  <c r="E59" i="4"/>
  <c r="J74" i="4"/>
  <c r="I75" i="4"/>
  <c r="G77" i="4"/>
  <c r="K77" i="4"/>
  <c r="I78" i="4"/>
  <c r="B100" i="4"/>
  <c r="F100" i="4"/>
  <c r="J100" i="4"/>
  <c r="E107" i="4"/>
  <c r="I107" i="4"/>
  <c r="G87" i="4"/>
  <c r="G94" i="4"/>
  <c r="H13" i="4"/>
  <c r="L13" i="4"/>
  <c r="I22" i="4"/>
  <c r="C13" i="4"/>
  <c r="H22" i="4"/>
  <c r="L22" i="4"/>
  <c r="F29" i="4"/>
  <c r="J29" i="4"/>
  <c r="F50" i="4"/>
  <c r="E50" i="4"/>
  <c r="D59" i="4"/>
  <c r="C67" i="4"/>
  <c r="C72" i="4" s="1"/>
  <c r="G67" i="4"/>
  <c r="N74" i="4"/>
  <c r="B75" i="4" l="1"/>
  <c r="B74" i="4"/>
  <c r="B77" i="4"/>
  <c r="I79" i="4"/>
  <c r="I80" i="4" s="1"/>
  <c r="O21" i="4"/>
  <c r="O22" i="4" s="1"/>
  <c r="J80" i="4"/>
  <c r="D29" i="4"/>
  <c r="D28" i="4"/>
  <c r="D107" i="4"/>
  <c r="D106" i="4"/>
  <c r="M80" i="4"/>
  <c r="M79" i="4"/>
  <c r="C77" i="4"/>
  <c r="C75" i="4"/>
  <c r="C74" i="4"/>
  <c r="O49" i="4"/>
  <c r="B78" i="4"/>
  <c r="O78" i="4" s="1"/>
  <c r="O86" i="4"/>
  <c r="O87" i="4" s="1"/>
  <c r="D72" i="4"/>
  <c r="L79" i="4"/>
  <c r="L80" i="4" s="1"/>
  <c r="E75" i="4"/>
  <c r="E74" i="4"/>
  <c r="E77" i="4"/>
  <c r="O50" i="4"/>
  <c r="O51" i="4" s="1"/>
  <c r="K79" i="4"/>
  <c r="K80" i="4" s="1"/>
  <c r="G80" i="4"/>
  <c r="G79" i="4"/>
  <c r="H80" i="4"/>
  <c r="H79" i="4"/>
  <c r="C79" i="4" l="1"/>
  <c r="C80" i="4" s="1"/>
  <c r="E80" i="4"/>
  <c r="E79" i="4"/>
  <c r="B79" i="4"/>
  <c r="D75" i="4"/>
  <c r="D74" i="4"/>
  <c r="D77" i="4"/>
  <c r="O77" i="4"/>
  <c r="B80" i="4" l="1"/>
  <c r="D79" i="4"/>
  <c r="D80" i="4" s="1"/>
  <c r="O79" i="4" l="1"/>
  <c r="O80" i="4" s="1"/>
  <c r="H117" i="5" l="1"/>
  <c r="H111" i="5"/>
  <c r="G111" i="5"/>
  <c r="G117" i="5"/>
  <c r="X111" i="5"/>
  <c r="W111" i="5"/>
  <c r="V111" i="5"/>
  <c r="U111" i="5"/>
  <c r="S111" i="5"/>
  <c r="E111" i="5" s="1"/>
  <c r="Q111" i="5"/>
  <c r="P111" i="5"/>
  <c r="O111" i="5"/>
  <c r="M111" i="5"/>
  <c r="K111" i="5"/>
  <c r="I111" i="5"/>
  <c r="F110" i="5"/>
  <c r="F112" i="5" s="1"/>
  <c r="E110" i="5"/>
  <c r="E112" i="5" s="1"/>
  <c r="D110" i="5"/>
  <c r="C110" i="5"/>
  <c r="C112" i="5" s="1"/>
  <c r="B107" i="5"/>
  <c r="B110" i="5" s="1"/>
  <c r="B100" i="5"/>
  <c r="X123" i="5"/>
  <c r="W123" i="5"/>
  <c r="V123" i="5"/>
  <c r="U123" i="5"/>
  <c r="S123" i="5"/>
  <c r="E123" i="5" s="1"/>
  <c r="Q123" i="5"/>
  <c r="P123" i="5"/>
  <c r="O123" i="5"/>
  <c r="M123" i="5"/>
  <c r="K123" i="5"/>
  <c r="I123" i="5"/>
  <c r="H123" i="5"/>
  <c r="G123" i="5"/>
  <c r="C123" i="5"/>
  <c r="F122" i="5"/>
  <c r="F124" i="5" s="1"/>
  <c r="E122" i="5"/>
  <c r="E124" i="5" s="1"/>
  <c r="D122" i="5"/>
  <c r="C122" i="5"/>
  <c r="C124" i="5" s="1"/>
  <c r="B119" i="5"/>
  <c r="B122" i="5" s="1"/>
  <c r="X117" i="5"/>
  <c r="W117" i="5"/>
  <c r="V117" i="5"/>
  <c r="U117" i="5"/>
  <c r="S117" i="5"/>
  <c r="E117" i="5" s="1"/>
  <c r="Q117" i="5"/>
  <c r="P117" i="5"/>
  <c r="O117" i="5"/>
  <c r="M117" i="5"/>
  <c r="K117" i="5"/>
  <c r="F116" i="5"/>
  <c r="F118" i="5" s="1"/>
  <c r="E116" i="5"/>
  <c r="E118" i="5" s="1"/>
  <c r="D116" i="5"/>
  <c r="C116" i="5"/>
  <c r="C118" i="5" s="1"/>
  <c r="B113" i="5"/>
  <c r="B116" i="5" s="1"/>
  <c r="F106" i="5"/>
  <c r="E106" i="5"/>
  <c r="C106" i="5"/>
  <c r="M105" i="5"/>
  <c r="H105" i="5"/>
  <c r="G105" i="5"/>
  <c r="C105" i="5" s="1"/>
  <c r="D105" i="5"/>
  <c r="D106" i="5" s="1"/>
  <c r="B104" i="5"/>
  <c r="B105" i="5" l="1"/>
  <c r="F117" i="5"/>
  <c r="F123" i="5"/>
  <c r="F111" i="5"/>
  <c r="D117" i="5"/>
  <c r="I117" i="5"/>
  <c r="D111" i="5"/>
  <c r="D112" i="5" s="1"/>
  <c r="C117" i="5"/>
  <c r="B117" i="5" s="1"/>
  <c r="B118" i="5" s="1"/>
  <c r="D118" i="5"/>
  <c r="D123" i="5"/>
  <c r="D124" i="5" s="1"/>
  <c r="B106" i="5"/>
  <c r="B123" i="5" l="1"/>
  <c r="B124" i="5" s="1"/>
  <c r="H61" i="5"/>
  <c r="V61" i="5"/>
  <c r="U61" i="5"/>
  <c r="V95" i="5"/>
  <c r="U95" i="5"/>
  <c r="V88" i="5"/>
  <c r="U88" i="5"/>
  <c r="V70" i="5"/>
  <c r="U70" i="5"/>
  <c r="V44" i="5"/>
  <c r="U44" i="5"/>
  <c r="V37" i="5"/>
  <c r="V32" i="5"/>
  <c r="U32" i="5"/>
  <c r="U15" i="5"/>
  <c r="V15" i="5"/>
  <c r="H95" i="5"/>
  <c r="G95" i="5"/>
  <c r="H88" i="5"/>
  <c r="G88" i="5"/>
  <c r="H70" i="5"/>
  <c r="G70" i="5"/>
  <c r="H44" i="5"/>
  <c r="G44" i="5"/>
  <c r="H37" i="5"/>
  <c r="G37" i="5"/>
  <c r="H32" i="5"/>
  <c r="G32" i="5"/>
  <c r="H15" i="5"/>
  <c r="G15" i="5"/>
  <c r="V98" i="5" l="1"/>
  <c r="H98" i="5"/>
  <c r="G61" i="5"/>
  <c r="G98" i="5" s="1"/>
  <c r="W44" i="5" l="1"/>
  <c r="X61" i="5" l="1"/>
  <c r="W61" i="5"/>
  <c r="S61" i="5"/>
  <c r="E61" i="5" s="1"/>
  <c r="Q61" i="5"/>
  <c r="P61" i="5"/>
  <c r="O61" i="5"/>
  <c r="M61" i="5"/>
  <c r="K61" i="5"/>
  <c r="I61" i="5"/>
  <c r="C61" i="5"/>
  <c r="E60" i="5"/>
  <c r="D60" i="5"/>
  <c r="C60" i="5"/>
  <c r="C62" i="5" s="1"/>
  <c r="B46" i="5"/>
  <c r="B60" i="5" s="1"/>
  <c r="F96" i="5"/>
  <c r="X95" i="5"/>
  <c r="W95" i="5"/>
  <c r="S95" i="5"/>
  <c r="Q95" i="5"/>
  <c r="P95" i="5"/>
  <c r="O95" i="5"/>
  <c r="M95" i="5"/>
  <c r="K95" i="5"/>
  <c r="I95" i="5"/>
  <c r="C95" i="5"/>
  <c r="E94" i="5"/>
  <c r="E96" i="5" s="1"/>
  <c r="D94" i="5"/>
  <c r="C94" i="5"/>
  <c r="C96" i="5" s="1"/>
  <c r="B90" i="5"/>
  <c r="F89" i="5"/>
  <c r="X88" i="5"/>
  <c r="W88" i="5"/>
  <c r="S88" i="5"/>
  <c r="Q88" i="5"/>
  <c r="P88" i="5"/>
  <c r="O88" i="5"/>
  <c r="M88" i="5"/>
  <c r="K88" i="5"/>
  <c r="I88" i="5"/>
  <c r="C88" i="5"/>
  <c r="E87" i="5"/>
  <c r="E89" i="5" s="1"/>
  <c r="D87" i="5"/>
  <c r="C87" i="5"/>
  <c r="C89" i="5" s="1"/>
  <c r="B72" i="5"/>
  <c r="X70" i="5"/>
  <c r="W70" i="5"/>
  <c r="S70" i="5"/>
  <c r="Q70" i="5"/>
  <c r="P70" i="5"/>
  <c r="O70" i="5"/>
  <c r="M70" i="5"/>
  <c r="K70" i="5"/>
  <c r="I70" i="5"/>
  <c r="C70" i="5"/>
  <c r="E70" i="5"/>
  <c r="F69" i="5"/>
  <c r="E69" i="5"/>
  <c r="E71" i="5" s="1"/>
  <c r="D69" i="5"/>
  <c r="C69" i="5"/>
  <c r="C71" i="5" s="1"/>
  <c r="B63" i="5"/>
  <c r="B69" i="5" s="1"/>
  <c r="X44" i="5"/>
  <c r="S44" i="5"/>
  <c r="E44" i="5" s="1"/>
  <c r="Q44" i="5"/>
  <c r="P44" i="5"/>
  <c r="O44" i="5"/>
  <c r="M44" i="5"/>
  <c r="K44" i="5"/>
  <c r="I44" i="5"/>
  <c r="C44" i="5"/>
  <c r="F43" i="5"/>
  <c r="E43" i="5"/>
  <c r="E45" i="5" s="1"/>
  <c r="D43" i="5"/>
  <c r="C43" i="5"/>
  <c r="C45" i="5" s="1"/>
  <c r="B39" i="5"/>
  <c r="B43" i="5" s="1"/>
  <c r="X37" i="5"/>
  <c r="W37" i="5"/>
  <c r="U37" i="5"/>
  <c r="U98" i="5" s="1"/>
  <c r="S37" i="5"/>
  <c r="E37" i="5" s="1"/>
  <c r="Q37" i="5"/>
  <c r="P37" i="5"/>
  <c r="O37" i="5"/>
  <c r="M37" i="5"/>
  <c r="K37" i="5"/>
  <c r="I37" i="5"/>
  <c r="C37" i="5"/>
  <c r="F36" i="5"/>
  <c r="E36" i="5"/>
  <c r="E38" i="5" s="1"/>
  <c r="D36" i="5"/>
  <c r="D38" i="5" s="1"/>
  <c r="C36" i="5"/>
  <c r="C38" i="5" s="1"/>
  <c r="B34" i="5"/>
  <c r="B36" i="5" s="1"/>
  <c r="X32" i="5"/>
  <c r="W32" i="5"/>
  <c r="S32" i="5"/>
  <c r="E32" i="5" s="1"/>
  <c r="Q32" i="5"/>
  <c r="P32" i="5"/>
  <c r="O32" i="5"/>
  <c r="M32" i="5"/>
  <c r="K32" i="5"/>
  <c r="I32" i="5"/>
  <c r="C32" i="5"/>
  <c r="F31" i="5"/>
  <c r="F33" i="5" s="1"/>
  <c r="E31" i="5"/>
  <c r="B17" i="5"/>
  <c r="B31" i="5" s="1"/>
  <c r="X15" i="5"/>
  <c r="W15" i="5"/>
  <c r="S15" i="5"/>
  <c r="E15" i="5" s="1"/>
  <c r="Q15" i="5"/>
  <c r="P15" i="5"/>
  <c r="O15" i="5"/>
  <c r="M15" i="5"/>
  <c r="K15" i="5"/>
  <c r="I15" i="5"/>
  <c r="C15" i="5"/>
  <c r="F14" i="5"/>
  <c r="F16" i="5" s="1"/>
  <c r="E14" i="5"/>
  <c r="E16" i="5" s="1"/>
  <c r="D14" i="5"/>
  <c r="C14" i="5"/>
  <c r="B6" i="5"/>
  <c r="E97" i="5" l="1"/>
  <c r="F97" i="5"/>
  <c r="C97" i="5"/>
  <c r="K98" i="5"/>
  <c r="I98" i="5"/>
  <c r="X98" i="5"/>
  <c r="M98" i="5"/>
  <c r="S98" i="5"/>
  <c r="E98" i="5"/>
  <c r="Q98" i="5"/>
  <c r="P98" i="5"/>
  <c r="C98" i="5"/>
  <c r="O98" i="5"/>
  <c r="W98" i="5"/>
  <c r="E62" i="5"/>
  <c r="F61" i="5"/>
  <c r="D61" i="5"/>
  <c r="D62" i="5" s="1"/>
  <c r="F15" i="5"/>
  <c r="D44" i="5"/>
  <c r="F62" i="5"/>
  <c r="F44" i="5"/>
  <c r="F45" i="5" s="1"/>
  <c r="E33" i="5"/>
  <c r="F37" i="5"/>
  <c r="F38" i="5" s="1"/>
  <c r="D32" i="5"/>
  <c r="D37" i="5"/>
  <c r="D88" i="5"/>
  <c r="D89" i="5" s="1"/>
  <c r="F95" i="5"/>
  <c r="B14" i="5"/>
  <c r="F32" i="5"/>
  <c r="D15" i="5"/>
  <c r="D16" i="5" s="1"/>
  <c r="D70" i="5"/>
  <c r="D71" i="5" s="1"/>
  <c r="C33" i="5"/>
  <c r="C16" i="5"/>
  <c r="F71" i="5"/>
  <c r="F88" i="5"/>
  <c r="B94" i="5"/>
  <c r="F70" i="5"/>
  <c r="B87" i="5"/>
  <c r="D95" i="5"/>
  <c r="D96" i="5" l="1"/>
  <c r="D97" i="5" s="1"/>
  <c r="B97" i="5" s="1"/>
  <c r="D98" i="5"/>
  <c r="F98" i="5"/>
  <c r="F99" i="5" s="1"/>
  <c r="B37" i="5"/>
  <c r="B38" i="5" s="1"/>
  <c r="D33" i="5"/>
  <c r="B15" i="5"/>
  <c r="B16" i="5" s="1"/>
  <c r="B88" i="5"/>
  <c r="B89" i="5" s="1"/>
  <c r="E99" i="5"/>
  <c r="B61" i="5"/>
  <c r="B62" i="5" s="1"/>
  <c r="B32" i="5"/>
  <c r="B33" i="5" s="1"/>
  <c r="B70" i="5"/>
  <c r="B71" i="5" s="1"/>
  <c r="B95" i="5"/>
  <c r="B96" i="5" s="1"/>
  <c r="C99" i="5"/>
  <c r="D45" i="5" l="1"/>
  <c r="B44" i="5"/>
  <c r="B45" i="5" s="1"/>
  <c r="D99" i="5"/>
  <c r="B98" i="5" l="1"/>
  <c r="B99" i="5" s="1"/>
  <c r="C111" i="5" l="1"/>
  <c r="B111" i="5" s="1"/>
  <c r="B1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audrey.merriman</author>
  </authors>
  <commentList>
    <comment ref="G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audrey.merriman:</t>
        </r>
        <r>
          <rPr>
            <sz val="8"/>
            <color indexed="81"/>
            <rFont val="Tahoma"/>
            <family val="2"/>
          </rPr>
          <t xml:space="preserve">
Still shows as reserve fleet</t>
        </r>
      </text>
    </comment>
  </commentList>
</comments>
</file>

<file path=xl/sharedStrings.xml><?xml version="1.0" encoding="utf-8"?>
<sst xmlns="http://schemas.openxmlformats.org/spreadsheetml/2006/main" count="844" uniqueCount="397">
  <si>
    <t>DEPOT</t>
  </si>
  <si>
    <t>TOT</t>
  </si>
  <si>
    <t>DD</t>
  </si>
  <si>
    <t>PEAK VEHICLE REQUIREMENT</t>
  </si>
  <si>
    <t>Volvo</t>
  </si>
  <si>
    <t>PVR</t>
  </si>
  <si>
    <t>FLEET</t>
  </si>
  <si>
    <t>SPARE</t>
  </si>
  <si>
    <t>Flt No.</t>
  </si>
  <si>
    <t>Reg No.</t>
  </si>
  <si>
    <t>From/To</t>
  </si>
  <si>
    <t>RESERVE FLEET</t>
  </si>
  <si>
    <t>TRAINING FLEET</t>
  </si>
  <si>
    <t>DEPOT ADDRESSES, PHONE &amp; FAX NUMBERS</t>
  </si>
  <si>
    <t>NOTHAMPTON - HEAD OFFICE &amp; DEPOT</t>
  </si>
  <si>
    <t xml:space="preserve">Rothersthorpe Avenue </t>
  </si>
  <si>
    <t xml:space="preserve">Phone </t>
  </si>
  <si>
    <t>01604 - 702112</t>
  </si>
  <si>
    <t>Northampton, NN4 8UT</t>
  </si>
  <si>
    <t>Fax</t>
  </si>
  <si>
    <t>01604 - 702812</t>
  </si>
  <si>
    <t xml:space="preserve">Engineers </t>
  </si>
  <si>
    <t>01604 - 702110</t>
  </si>
  <si>
    <t>NORTHAMPTON - GREYFRIARS BUS STN</t>
  </si>
  <si>
    <t xml:space="preserve">Lady's Lane </t>
  </si>
  <si>
    <t>01604 - 601502</t>
  </si>
  <si>
    <t>Northampton, NN1 3AP</t>
  </si>
  <si>
    <t>01604 - 239119</t>
  </si>
  <si>
    <t>KETTERING DEPOT</t>
  </si>
  <si>
    <t>Northampton Road</t>
  </si>
  <si>
    <t>01536 - 482577</t>
  </si>
  <si>
    <t>Kettering, NN15 7JU</t>
  </si>
  <si>
    <t>01536 - 416375</t>
  </si>
  <si>
    <t>01536 - 513502</t>
  </si>
  <si>
    <t>CORBY DEPOT</t>
  </si>
  <si>
    <t>Station Road</t>
  </si>
  <si>
    <t>01536 - 202316</t>
  </si>
  <si>
    <t>Corby , NN17 1UJ</t>
  </si>
  <si>
    <t>01536 - 407187</t>
  </si>
  <si>
    <t>BEDFORD BUS STATION</t>
  </si>
  <si>
    <t>All Hallows</t>
  </si>
  <si>
    <t>01234 - 212852</t>
  </si>
  <si>
    <t>Bedford, MK40 1LT</t>
  </si>
  <si>
    <t>01234 - 343534</t>
  </si>
  <si>
    <t>BEDFORD DEPOT</t>
  </si>
  <si>
    <t>St Johns Street</t>
  </si>
  <si>
    <t>01234 - 353661</t>
  </si>
  <si>
    <t>Bedford, MK41 0DJ</t>
  </si>
  <si>
    <t>01234 - 270285</t>
  </si>
  <si>
    <t>DOUBLE DECK</t>
  </si>
  <si>
    <t>DEPOT ADDRESSES</t>
  </si>
  <si>
    <t>% SPARE</t>
  </si>
  <si>
    <t>TOTAL</t>
  </si>
  <si>
    <t xml:space="preserve">Volvo </t>
  </si>
  <si>
    <t>PRESERVED FLEET</t>
  </si>
  <si>
    <t>RUGBY</t>
  </si>
  <si>
    <t>Railway Terrace</t>
  </si>
  <si>
    <t>B12B</t>
  </si>
  <si>
    <t xml:space="preserve">                              </t>
  </si>
  <si>
    <t>01788 - 566088</t>
  </si>
  <si>
    <t>Vehicle Type</t>
  </si>
  <si>
    <t>ANCILLARY VEHICLES</t>
  </si>
  <si>
    <t>B9R</t>
  </si>
  <si>
    <t>B13R</t>
  </si>
  <si>
    <t>DELICENSED FLEET</t>
  </si>
  <si>
    <t>VEHICLES AWAITING DISPOSAL</t>
  </si>
  <si>
    <t>INTERDECK/LARGE SD</t>
  </si>
  <si>
    <t>SLEEPER</t>
  </si>
  <si>
    <t>LSD</t>
  </si>
  <si>
    <t>SL</t>
  </si>
  <si>
    <t>SSD</t>
  </si>
  <si>
    <t>CWMBRAN</t>
  </si>
  <si>
    <t>HULL</t>
  </si>
  <si>
    <t>INVERNESS</t>
  </si>
  <si>
    <t>PERTH</t>
  </si>
  <si>
    <t>Van Hool</t>
  </si>
  <si>
    <t>B11R</t>
  </si>
  <si>
    <t>B13</t>
  </si>
  <si>
    <t>SMALL SINGLE DECK</t>
  </si>
  <si>
    <t>Fort William</t>
  </si>
  <si>
    <r>
      <t>87</t>
    </r>
    <r>
      <rPr>
        <b/>
        <sz val="10"/>
        <rFont val="Arial"/>
        <family val="2"/>
      </rPr>
      <t>T</t>
    </r>
  </si>
  <si>
    <r>
      <t>74</t>
    </r>
    <r>
      <rPr>
        <b/>
        <sz val="10"/>
        <rFont val="Arial"/>
        <family val="2"/>
      </rPr>
      <t>T</t>
    </r>
  </si>
  <si>
    <r>
      <t>65</t>
    </r>
    <r>
      <rPr>
        <b/>
        <sz val="10"/>
        <rFont val="Arial"/>
        <family val="2"/>
      </rPr>
      <t>T</t>
    </r>
  </si>
  <si>
    <r>
      <t>61</t>
    </r>
    <r>
      <rPr>
        <b/>
        <sz val="10"/>
        <rFont val="Arial"/>
        <family val="2"/>
      </rPr>
      <t>T</t>
    </r>
  </si>
  <si>
    <r>
      <t>53/42</t>
    </r>
    <r>
      <rPr>
        <b/>
        <sz val="10"/>
        <rFont val="Arial"/>
        <family val="2"/>
      </rPr>
      <t>BT</t>
    </r>
  </si>
  <si>
    <r>
      <t>49</t>
    </r>
    <r>
      <rPr>
        <b/>
        <sz val="10"/>
        <rFont val="Arial"/>
        <family val="2"/>
      </rPr>
      <t>T</t>
    </r>
  </si>
  <si>
    <t>Seating Capacity</t>
  </si>
  <si>
    <t>Trailer</t>
  </si>
  <si>
    <t>Aberdeen</t>
  </si>
  <si>
    <t>Van</t>
  </si>
  <si>
    <t>Hool</t>
  </si>
  <si>
    <t>M7/10</t>
  </si>
  <si>
    <t>900</t>
  </si>
  <si>
    <t>M9/11</t>
  </si>
  <si>
    <t>megabusplus</t>
  </si>
  <si>
    <t>INVERNESS  (inc. Fort William)</t>
  </si>
  <si>
    <t>M90/1</t>
  </si>
  <si>
    <t>M92</t>
  </si>
  <si>
    <t>M6</t>
  </si>
  <si>
    <t>Engineers</t>
  </si>
  <si>
    <t>01482-222819</t>
  </si>
  <si>
    <t>01463-251357</t>
  </si>
  <si>
    <t>01788 - 566084/5</t>
  </si>
  <si>
    <t>01788 - 566070</t>
  </si>
  <si>
    <t>GLASGOW CONTROL (Buchanan Bus Stn)</t>
  </si>
  <si>
    <t>0141 - 353 - 3169</t>
  </si>
  <si>
    <t>Traffic</t>
  </si>
  <si>
    <t>Phone</t>
  </si>
  <si>
    <t>01633 838856</t>
  </si>
  <si>
    <t>01633-865299</t>
  </si>
  <si>
    <t>01482-222333</t>
  </si>
  <si>
    <t>91482-217623</t>
  </si>
  <si>
    <t>01463-251376</t>
  </si>
  <si>
    <t xml:space="preserve">1 St. David's Rd </t>
  </si>
  <si>
    <t>NP44 1PD</t>
  </si>
  <si>
    <t>Foster St. HU8 8BT</t>
  </si>
  <si>
    <t>Seafield Rd IV1 1SG</t>
  </si>
  <si>
    <t>CV21 3HS</t>
  </si>
  <si>
    <t>RA2</t>
  </si>
  <si>
    <t>RA3</t>
  </si>
  <si>
    <t>RA4</t>
  </si>
  <si>
    <t>RA5</t>
  </si>
  <si>
    <t>RA7</t>
  </si>
  <si>
    <t>RA1</t>
  </si>
  <si>
    <t>RA6</t>
  </si>
  <si>
    <t>RA8</t>
  </si>
  <si>
    <t>RA9</t>
  </si>
  <si>
    <t>RA10</t>
  </si>
  <si>
    <t>RA11</t>
  </si>
  <si>
    <t>RA12</t>
  </si>
  <si>
    <t>Daniel Bentham</t>
  </si>
  <si>
    <t>53/42</t>
  </si>
  <si>
    <t>Volvo B10B</t>
  </si>
  <si>
    <t>Y966PHL</t>
  </si>
  <si>
    <t>Scania</t>
  </si>
  <si>
    <t>Rugby</t>
  </si>
  <si>
    <t>Levante</t>
  </si>
  <si>
    <t>RUGBY DEPOT</t>
  </si>
  <si>
    <t>Volvo B12B</t>
  </si>
  <si>
    <t>CUMBERNAULD</t>
  </si>
  <si>
    <r>
      <t>CUMBERNAULD</t>
    </r>
    <r>
      <rPr>
        <sz val="10"/>
        <rFont val="Arial"/>
        <family val="2"/>
      </rPr>
      <t xml:space="preserve"> 4 Glencryan Road</t>
    </r>
  </si>
  <si>
    <t>G67 2UL</t>
  </si>
  <si>
    <t>01236 862376</t>
  </si>
  <si>
    <t>At</t>
  </si>
  <si>
    <t>KX14HTV</t>
  </si>
  <si>
    <t>Altano L/H</t>
  </si>
  <si>
    <t>G9/G10</t>
  </si>
  <si>
    <t>Beetley</t>
  </si>
  <si>
    <t>01362 860236</t>
  </si>
  <si>
    <t>Pegasus Park</t>
  </si>
  <si>
    <t>Bristol</t>
  </si>
  <si>
    <t>BS34 6QD</t>
  </si>
  <si>
    <t>FREESTONES COACHES LTD</t>
  </si>
  <si>
    <t>1 Green Lane</t>
  </si>
  <si>
    <t>NR20 4DL</t>
  </si>
  <si>
    <t>UK BUS TOTAL PVR</t>
  </si>
  <si>
    <t>UK BUS TOTAL FLEET</t>
  </si>
  <si>
    <t>UK BUS TOTAL SPARE</t>
  </si>
  <si>
    <t>FREESTONES</t>
  </si>
  <si>
    <t>Irizar</t>
  </si>
  <si>
    <t>65 57 49</t>
  </si>
  <si>
    <t>65, 57, 49</t>
  </si>
  <si>
    <t>RUGBY JV</t>
  </si>
  <si>
    <t>M16</t>
  </si>
  <si>
    <t>M37</t>
  </si>
  <si>
    <t>M14</t>
  </si>
  <si>
    <t>M25</t>
  </si>
  <si>
    <t>M38</t>
  </si>
  <si>
    <t>M7/M10</t>
  </si>
  <si>
    <t>M11/20</t>
  </si>
  <si>
    <t>SF08GTU</t>
  </si>
  <si>
    <t xml:space="preserve">                 </t>
  </si>
  <si>
    <t>Company Cars</t>
  </si>
  <si>
    <r>
      <t>72</t>
    </r>
    <r>
      <rPr>
        <b/>
        <sz val="10"/>
        <rFont val="Arial"/>
        <family val="2"/>
      </rPr>
      <t>T</t>
    </r>
  </si>
  <si>
    <t>BARNSLEY</t>
  </si>
  <si>
    <t>Wakefield Rd, Barnsley</t>
  </si>
  <si>
    <t>S71 1NU</t>
  </si>
  <si>
    <t>01226-323190/1</t>
  </si>
  <si>
    <t>01226-348078</t>
  </si>
  <si>
    <t>01226-323198</t>
  </si>
  <si>
    <t>Accident Repair Paris</t>
  </si>
  <si>
    <t>Dereham</t>
  </si>
  <si>
    <t>Rugby Head Office</t>
  </si>
  <si>
    <t>Flemington Road PH13EE</t>
  </si>
  <si>
    <t>01738 630823</t>
  </si>
  <si>
    <t>01738 630079</t>
  </si>
  <si>
    <t>01788 566065</t>
  </si>
  <si>
    <t>M33-6</t>
  </si>
  <si>
    <t xml:space="preserve"> </t>
  </si>
  <si>
    <t xml:space="preserve">East Scotland </t>
  </si>
  <si>
    <t>M12/M15/M22</t>
  </si>
  <si>
    <t>SJ18ZCX</t>
  </si>
  <si>
    <t>Skoda Octavio</t>
  </si>
  <si>
    <t>Mark Atkinson</t>
  </si>
  <si>
    <t>MC18VSK</t>
  </si>
  <si>
    <t>VW Passat</t>
  </si>
  <si>
    <t>E Stott &amp; Sons</t>
  </si>
  <si>
    <t>M8/909</t>
  </si>
  <si>
    <t>E. STOTTS &amp; SONS</t>
  </si>
  <si>
    <t>BMW</t>
  </si>
  <si>
    <t>MA68UHW</t>
  </si>
  <si>
    <t>Comm. Man (UK) Alistair Brown</t>
  </si>
  <si>
    <t>Inverness SSD PVR increases by 1 for 919 Summer tt(May-Sep)</t>
  </si>
  <si>
    <t>B11R/B12B</t>
  </si>
  <si>
    <t>M10</t>
  </si>
  <si>
    <t>SF13FMC</t>
  </si>
  <si>
    <t>NH19PJY</t>
  </si>
  <si>
    <t>Toyota Rav 4</t>
  </si>
  <si>
    <t>Panorama</t>
  </si>
  <si>
    <t>Van Hool Astromega</t>
  </si>
  <si>
    <t>SF13FMP</t>
  </si>
  <si>
    <t>[</t>
  </si>
  <si>
    <t>07920 - 026849</t>
  </si>
  <si>
    <t>07831 - 105692</t>
  </si>
  <si>
    <t>07436 - 796824</t>
  </si>
  <si>
    <t>North Bristol</t>
  </si>
  <si>
    <t>NORTH BRISTOL</t>
  </si>
  <si>
    <r>
      <t>48</t>
    </r>
    <r>
      <rPr>
        <b/>
        <sz val="10"/>
        <rFont val="Arial"/>
        <family val="2"/>
      </rPr>
      <t>T</t>
    </r>
  </si>
  <si>
    <t>M31</t>
  </si>
  <si>
    <t>REDWOODS TRAVEL</t>
  </si>
  <si>
    <t>Redwoods Travel</t>
  </si>
  <si>
    <t>Hamilton's of Uxbridge</t>
  </si>
  <si>
    <t>HAMILTON's of Uxbridge</t>
  </si>
  <si>
    <t>M11A</t>
  </si>
  <si>
    <t>M7/M12</t>
  </si>
  <si>
    <t>HAMILTON'S of UXBRIDGE</t>
  </si>
  <si>
    <t>Volvo B11R</t>
  </si>
  <si>
    <t>SF13FMG</t>
  </si>
  <si>
    <t>Astromega</t>
  </si>
  <si>
    <t>REDWOODS TRAVEL Ltd</t>
  </si>
  <si>
    <t>01823 680288</t>
  </si>
  <si>
    <t>Stockley Farm Road West Drayton UB7 9BW</t>
  </si>
  <si>
    <t>01895 232266</t>
  </si>
  <si>
    <t>Tony Simmons</t>
  </si>
  <si>
    <t>Mark Venables</t>
  </si>
  <si>
    <t>MJ69DJG</t>
  </si>
  <si>
    <t>Hemyock,Cullompton Devon EX153SE</t>
  </si>
  <si>
    <t>Station Road Industrial Estate</t>
  </si>
  <si>
    <t>Cumbernauld- Accident Damage</t>
  </si>
  <si>
    <t>YY65VXT</t>
  </si>
  <si>
    <t>Fleet No</t>
  </si>
  <si>
    <t>Registration</t>
  </si>
  <si>
    <t>From To</t>
  </si>
  <si>
    <t>Cwmbran In Service To Covid 19 Fleet Reduction</t>
  </si>
  <si>
    <t>YX66WNH</t>
  </si>
  <si>
    <t>YX66WNL</t>
  </si>
  <si>
    <t>Rugby In Service To Covid 19 Fleet Reduction</t>
  </si>
  <si>
    <t>YX63NGV</t>
  </si>
  <si>
    <t>YX63NGY</t>
  </si>
  <si>
    <t>YX63NHA</t>
  </si>
  <si>
    <t>YX63NHB</t>
  </si>
  <si>
    <t>YX63NHC</t>
  </si>
  <si>
    <t>YX63NHD</t>
  </si>
  <si>
    <t>YX63NHE</t>
  </si>
  <si>
    <t>YX63NHF</t>
  </si>
  <si>
    <t>YX63NHG</t>
  </si>
  <si>
    <t>YX63NHH</t>
  </si>
  <si>
    <t>YY65VXE</t>
  </si>
  <si>
    <t>YY65VXF</t>
  </si>
  <si>
    <t>YY65VXG</t>
  </si>
  <si>
    <t>YY65VXH</t>
  </si>
  <si>
    <t>YY65VXJ</t>
  </si>
  <si>
    <t>YY65VXK</t>
  </si>
  <si>
    <t>YY65VXL</t>
  </si>
  <si>
    <t>YY65VXM</t>
  </si>
  <si>
    <t>YY65VXN</t>
  </si>
  <si>
    <t>Altano LH</t>
  </si>
  <si>
    <t>KX13HYR</t>
  </si>
  <si>
    <t>KX13HYY</t>
  </si>
  <si>
    <t>KX13HYZ</t>
  </si>
  <si>
    <t>KX13HZA</t>
  </si>
  <si>
    <t>KX13HSV</t>
  </si>
  <si>
    <t>Bristol In Service To Covid 19 Fleet Reduction</t>
  </si>
  <si>
    <t>B11R LH</t>
  </si>
  <si>
    <t>YY65VWU</t>
  </si>
  <si>
    <t>YX16NVW</t>
  </si>
  <si>
    <t>YY65VWW</t>
  </si>
  <si>
    <t>YY65VWX</t>
  </si>
  <si>
    <t>YY65VXC</t>
  </si>
  <si>
    <t>YY65VXA</t>
  </si>
  <si>
    <t>YY65VXB</t>
  </si>
  <si>
    <t>YY65VXD</t>
  </si>
  <si>
    <t>SF13FME</t>
  </si>
  <si>
    <t>SF13FML</t>
  </si>
  <si>
    <t>SF13FMM</t>
  </si>
  <si>
    <t>KX13HYS</t>
  </si>
  <si>
    <t>KX13HYV</t>
  </si>
  <si>
    <t>KX13HWY</t>
  </si>
  <si>
    <t>Redwoods Travel In Service To Covid 19 Fleet Reduction parked At Wigan</t>
  </si>
  <si>
    <t>SF62CLV</t>
  </si>
  <si>
    <t>SF62CMV</t>
  </si>
  <si>
    <t>E Stott &amp; Sons In Service To Covid 19 Fleet Reduction Parked At Chesterfield</t>
  </si>
  <si>
    <t>SF62CRZ</t>
  </si>
  <si>
    <t>SF62CTU</t>
  </si>
  <si>
    <t>North Bristol- Awaiting Webasto Parts Was on Reserve Moved to Covid 19 Fleet Reduction</t>
  </si>
  <si>
    <t>North Bristol - Engine Loom Was On Reserve Moved To Covid 19 Fleet Reduction</t>
  </si>
  <si>
    <t xml:space="preserve"> Astromega</t>
  </si>
  <si>
    <t>Volvo B13</t>
  </si>
  <si>
    <t>Perth In Service To Covid 19 Fleet Reduction</t>
  </si>
  <si>
    <t>FLEET MOVEMENTS --- SEE COVID 19 REDUCTION LIST</t>
  </si>
  <si>
    <t>KX13HYT</t>
  </si>
  <si>
    <t>KX13HYU</t>
  </si>
  <si>
    <t>KX14HSU</t>
  </si>
  <si>
    <t>KX14HTU</t>
  </si>
  <si>
    <t>KX14HSO</t>
  </si>
  <si>
    <t>KX14HTT</t>
  </si>
  <si>
    <t>Cumbernauld In Service To Covid 19 Fleet Reduction</t>
  </si>
  <si>
    <t>SF13FMJ</t>
  </si>
  <si>
    <t>YJ64AUT</t>
  </si>
  <si>
    <t>YJ64AUR</t>
  </si>
  <si>
    <t>YX69LBL</t>
  </si>
  <si>
    <t>B11RLE</t>
  </si>
  <si>
    <t>SV62BCZ</t>
  </si>
  <si>
    <t>YJ14LHC</t>
  </si>
  <si>
    <t>YJ16EJK</t>
  </si>
  <si>
    <t>YJ14LHD</t>
  </si>
  <si>
    <t>YX69LBP</t>
  </si>
  <si>
    <t>YJ14LHE</t>
  </si>
  <si>
    <t>SV62BDX</t>
  </si>
  <si>
    <t>SF13FMO</t>
  </si>
  <si>
    <t>YJ64AUP</t>
  </si>
  <si>
    <t>YJ16EJA</t>
  </si>
  <si>
    <t>YJ66FFT</t>
  </si>
  <si>
    <t>YX69LBK</t>
  </si>
  <si>
    <t>YX69LBN</t>
  </si>
  <si>
    <t>YX69LBO</t>
  </si>
  <si>
    <t>CN60FFR</t>
  </si>
  <si>
    <t>900RWK</t>
  </si>
  <si>
    <t>495FFJ</t>
  </si>
  <si>
    <t>ESK986</t>
  </si>
  <si>
    <t>YJU694</t>
  </si>
  <si>
    <t>YJ63NGG</t>
  </si>
  <si>
    <t>BHZ9542</t>
  </si>
  <si>
    <t>NXX451</t>
  </si>
  <si>
    <t>PSU376</t>
  </si>
  <si>
    <t>SP62CKY</t>
  </si>
  <si>
    <t>YX63NFT</t>
  </si>
  <si>
    <t>YX63NFV</t>
  </si>
  <si>
    <t>KX58NBN</t>
  </si>
  <si>
    <t>Volvo B9R</t>
  </si>
  <si>
    <t>GSU375</t>
  </si>
  <si>
    <t>Portree Depot</t>
  </si>
  <si>
    <t>Bristol to Redwoods In P11 then to Covid 19 Fleet Reduction</t>
  </si>
  <si>
    <t>Bristol to Hamiltons In P11 then to Covid 19 Fleet Reduction</t>
  </si>
  <si>
    <t xml:space="preserve">Hamiltons Of Uxbridge In Pd 11 then To North Bristol In Service To Covid 19 Fleet Reduction </t>
  </si>
  <si>
    <t>54362C</t>
  </si>
  <si>
    <t>54263C</t>
  </si>
  <si>
    <t>Scania Levante</t>
  </si>
  <si>
    <t>Inverness In Service To Covid 19 Fleet Reduction</t>
  </si>
  <si>
    <t>Hull In Service To Covid 19 Fleet Reduction</t>
  </si>
  <si>
    <t>54823C</t>
  </si>
  <si>
    <t>YJ16EJF</t>
  </si>
  <si>
    <t>YJ16EJO</t>
  </si>
  <si>
    <t>YJ56FFS</t>
  </si>
  <si>
    <t>SF13FMD</t>
  </si>
  <si>
    <t>SF13FMK</t>
  </si>
  <si>
    <t>WFO311</t>
  </si>
  <si>
    <t>OXF413</t>
  </si>
  <si>
    <t>SF59FYW</t>
  </si>
  <si>
    <t>SF59FYY</t>
  </si>
  <si>
    <t>YY65VXO</t>
  </si>
  <si>
    <t>YY65VXP</t>
  </si>
  <si>
    <t>YY65VXR</t>
  </si>
  <si>
    <t>YY65VXS</t>
  </si>
  <si>
    <t>YX66WNJ</t>
  </si>
  <si>
    <t>YX66WNM</t>
  </si>
  <si>
    <t>YX66WNO</t>
  </si>
  <si>
    <t>YX66WNP</t>
  </si>
  <si>
    <t>YX66WNN</t>
  </si>
  <si>
    <t>YX67UPN</t>
  </si>
  <si>
    <t>YX67UPO</t>
  </si>
  <si>
    <t>YX67UPP</t>
  </si>
  <si>
    <t>YX67UPR</t>
  </si>
  <si>
    <t>YX67UPS</t>
  </si>
  <si>
    <t>YX67UPT</t>
  </si>
  <si>
    <t>YX67UPV</t>
  </si>
  <si>
    <t>YX67UPW</t>
  </si>
  <si>
    <t>YX67UPY</t>
  </si>
  <si>
    <t>YX68UAJ</t>
  </si>
  <si>
    <t>YX68UAK</t>
  </si>
  <si>
    <t>YX68UAL</t>
  </si>
  <si>
    <t>YX68UAM</t>
  </si>
  <si>
    <t>YX68UAN</t>
  </si>
  <si>
    <t>YX68UAO</t>
  </si>
  <si>
    <t>YX68UAP</t>
  </si>
  <si>
    <t>YX68UAR</t>
  </si>
  <si>
    <t>YX68UAS</t>
  </si>
  <si>
    <t>YX68UAT</t>
  </si>
  <si>
    <t>YX67UPJ</t>
  </si>
  <si>
    <t>YX67UPK</t>
  </si>
  <si>
    <t>YX67UPM</t>
  </si>
  <si>
    <t>BN64FKR</t>
  </si>
  <si>
    <t>BN64FKW</t>
  </si>
  <si>
    <t>STAGECOACH MEGABUS/CITYLINK  UK- FLEETCARD - 2020/21 - PERIOD 01</t>
  </si>
  <si>
    <t>MEGABUS/CITYLINK UK - FLEETCARD - 2020/2021 - PERIOD 01 (END)</t>
  </si>
  <si>
    <t>Ending  30 May  2020</t>
  </si>
  <si>
    <t>Period End  P01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</si>
</sst>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28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26"/>
      <name val="Times New Roman"/>
      <family val="1"/>
    </font>
    <font>
      <sz val="10"/>
      <color rgb="FFFF0000"/>
      <name val="Arial"/>
      <family val="2"/>
    </font>
    <font>
      <sz val="16"/>
      <name val="Arial"/>
      <family val="2"/>
    </font>
    <font>
      <sz val="8.5"/>
      <color indexed="8"/>
      <name val="MS Sans Serif"/>
      <family val="2"/>
    </font>
    <font>
      <sz val="8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.5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80">
    <xf numFmtId="0" fontId="0" fillId="0" borderId="0" xfId="0"/>
    <xf numFmtId="1" fontId="0" fillId="0" borderId="1" xfId="0" applyNumberForma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9" fontId="2" fillId="0" borderId="23" xfId="4" applyNumberFormat="1" applyFont="1" applyBorder="1" applyAlignment="1">
      <alignment horizontal="center"/>
    </xf>
    <xf numFmtId="9" fontId="2" fillId="0" borderId="24" xfId="4" applyNumberFormat="1" applyFont="1" applyBorder="1" applyAlignment="1">
      <alignment horizontal="center"/>
    </xf>
    <xf numFmtId="9" fontId="2" fillId="0" borderId="14" xfId="4" applyNumberFormat="1" applyFont="1" applyBorder="1" applyAlignment="1">
      <alignment horizontal="center"/>
    </xf>
    <xf numFmtId="9" fontId="2" fillId="0" borderId="11" xfId="4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7" fillId="0" borderId="14" xfId="0" applyFont="1" applyBorder="1" applyAlignment="1">
      <alignment horizontal="left"/>
    </xf>
    <xf numFmtId="1" fontId="6" fillId="0" borderId="18" xfId="0" applyNumberFormat="1" applyFont="1" applyBorder="1"/>
    <xf numFmtId="1" fontId="7" fillId="0" borderId="18" xfId="0" applyNumberFormat="1" applyFont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0" xfId="0" applyBorder="1"/>
    <xf numFmtId="0" fontId="0" fillId="0" borderId="27" xfId="0" applyBorder="1"/>
    <xf numFmtId="0" fontId="0" fillId="0" borderId="31" xfId="0" applyBorder="1"/>
    <xf numFmtId="0" fontId="7" fillId="0" borderId="2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27" xfId="0" applyFont="1" applyBorder="1"/>
    <xf numFmtId="0" fontId="7" fillId="0" borderId="31" xfId="0" applyFont="1" applyBorder="1" applyAlignment="1">
      <alignment horizontal="right"/>
    </xf>
    <xf numFmtId="0" fontId="0" fillId="0" borderId="32" xfId="0" applyBorder="1"/>
    <xf numFmtId="0" fontId="7" fillId="0" borderId="31" xfId="0" applyFont="1" applyBorder="1" applyAlignment="1">
      <alignment horizontal="left"/>
    </xf>
    <xf numFmtId="1" fontId="0" fillId="0" borderId="32" xfId="0" applyNumberFormat="1" applyBorder="1" applyAlignment="1">
      <alignment horizontal="center"/>
    </xf>
    <xf numFmtId="0" fontId="0" fillId="0" borderId="10" xfId="0" applyBorder="1"/>
    <xf numFmtId="1" fontId="0" fillId="0" borderId="36" xfId="0" applyNumberFormat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10" fontId="2" fillId="0" borderId="39" xfId="5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left"/>
    </xf>
    <xf numFmtId="0" fontId="2" fillId="0" borderId="0" xfId="0" applyFont="1" applyBorder="1"/>
    <xf numFmtId="9" fontId="2" fillId="0" borderId="0" xfId="4" applyNumberFormat="1" applyFont="1" applyBorder="1" applyAlignment="1">
      <alignment horizontal="center"/>
    </xf>
    <xf numFmtId="9" fontId="2" fillId="0" borderId="2" xfId="4" applyNumberFormat="1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9" fontId="2" fillId="0" borderId="26" xfId="4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left"/>
    </xf>
    <xf numFmtId="1" fontId="2" fillId="0" borderId="29" xfId="0" applyNumberFormat="1" applyFont="1" applyFill="1" applyBorder="1" applyAlignment="1">
      <alignment horizontal="center"/>
    </xf>
    <xf numFmtId="1" fontId="2" fillId="0" borderId="20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1" fontId="2" fillId="0" borderId="21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0" fontId="2" fillId="0" borderId="47" xfId="5" applyNumberFormat="1" applyFont="1" applyFill="1" applyBorder="1" applyAlignment="1">
      <alignment horizontal="center"/>
    </xf>
    <xf numFmtId="10" fontId="2" fillId="0" borderId="48" xfId="5" applyNumberFormat="1" applyFont="1" applyFill="1" applyBorder="1" applyAlignment="1">
      <alignment horizontal="center"/>
    </xf>
    <xf numFmtId="1" fontId="2" fillId="0" borderId="44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2" fillId="0" borderId="50" xfId="0" applyNumberFormat="1" applyFont="1" applyFill="1" applyBorder="1" applyAlignment="1">
      <alignment horizontal="center"/>
    </xf>
    <xf numFmtId="1" fontId="2" fillId="0" borderId="51" xfId="0" applyNumberFormat="1" applyFont="1" applyFill="1" applyBorder="1" applyAlignment="1">
      <alignment horizontal="center"/>
    </xf>
    <xf numFmtId="10" fontId="2" fillId="0" borderId="52" xfId="5" applyNumberFormat="1" applyFont="1" applyFill="1" applyBorder="1" applyAlignment="1">
      <alignment horizontal="center"/>
    </xf>
    <xf numFmtId="1" fontId="2" fillId="0" borderId="25" xfId="0" applyNumberFormat="1" applyFont="1" applyFill="1" applyBorder="1" applyAlignment="1">
      <alignment horizontal="center"/>
    </xf>
    <xf numFmtId="1" fontId="2" fillId="0" borderId="26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" fontId="2" fillId="0" borderId="53" xfId="0" applyNumberFormat="1" applyFont="1" applyFill="1" applyBorder="1" applyAlignment="1">
      <alignment horizont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35" xfId="0" applyNumberFormat="1" applyFill="1" applyBorder="1" applyAlignment="1">
      <alignment horizontal="center"/>
    </xf>
    <xf numFmtId="1" fontId="0" fillId="0" borderId="31" xfId="0" applyNumberFormat="1" applyFill="1" applyBorder="1" applyAlignment="1">
      <alignment horizontal="center"/>
    </xf>
    <xf numFmtId="1" fontId="0" fillId="0" borderId="30" xfId="0" applyNumberFormat="1" applyFill="1" applyBorder="1" applyAlignment="1">
      <alignment horizontal="center"/>
    </xf>
    <xf numFmtId="1" fontId="0" fillId="0" borderId="27" xfId="0" applyNumberFormat="1" applyFill="1" applyBorder="1" applyAlignment="1">
      <alignment horizontal="center"/>
    </xf>
    <xf numFmtId="1" fontId="2" fillId="0" borderId="18" xfId="0" applyNumberFormat="1" applyFont="1" applyBorder="1"/>
    <xf numFmtId="0" fontId="7" fillId="0" borderId="10" xfId="0" applyFont="1" applyFill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12" fillId="0" borderId="0" xfId="0" applyFont="1" applyBorder="1"/>
    <xf numFmtId="0" fontId="7" fillId="0" borderId="31" xfId="0" applyFont="1" applyFill="1" applyBorder="1"/>
    <xf numFmtId="1" fontId="2" fillId="0" borderId="56" xfId="0" applyNumberFormat="1" applyFont="1" applyFill="1" applyBorder="1" applyAlignment="1">
      <alignment horizontal="center"/>
    </xf>
    <xf numFmtId="1" fontId="2" fillId="0" borderId="27" xfId="0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/>
    </xf>
    <xf numFmtId="1" fontId="2" fillId="0" borderId="58" xfId="0" applyNumberFormat="1" applyFont="1" applyFill="1" applyBorder="1" applyAlignment="1">
      <alignment horizontal="center"/>
    </xf>
    <xf numFmtId="1" fontId="2" fillId="0" borderId="54" xfId="0" applyNumberFormat="1" applyFont="1" applyFill="1" applyBorder="1" applyAlignment="1">
      <alignment horizontal="center"/>
    </xf>
    <xf numFmtId="0" fontId="7" fillId="0" borderId="31" xfId="0" applyFont="1" applyBorder="1"/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7" fillId="0" borderId="0" xfId="0" quotePrefix="1" applyFont="1" applyFill="1" applyBorder="1"/>
    <xf numFmtId="0" fontId="2" fillId="0" borderId="0" xfId="0" applyFont="1" applyBorder="1" applyAlignment="1"/>
    <xf numFmtId="1" fontId="2" fillId="0" borderId="42" xfId="0" applyNumberFormat="1" applyFont="1" applyFill="1" applyBorder="1"/>
    <xf numFmtId="1" fontId="2" fillId="0" borderId="18" xfId="0" applyNumberFormat="1" applyFont="1" applyFill="1" applyBorder="1"/>
    <xf numFmtId="0" fontId="2" fillId="0" borderId="2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2" fillId="0" borderId="28" xfId="0" applyFont="1" applyBorder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8" fillId="0" borderId="30" xfId="0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left" vertical="center"/>
    </xf>
    <xf numFmtId="1" fontId="2" fillId="0" borderId="42" xfId="0" applyNumberFormat="1" applyFont="1" applyFill="1" applyBorder="1" applyAlignment="1">
      <alignment horizontal="left"/>
    </xf>
    <xf numFmtId="0" fontId="7" fillId="0" borderId="29" xfId="0" applyFont="1" applyBorder="1"/>
    <xf numFmtId="1" fontId="1" fillId="0" borderId="18" xfId="0" applyNumberFormat="1" applyFont="1" applyFill="1" applyBorder="1" applyAlignment="1">
      <alignment horizontal="left"/>
    </xf>
    <xf numFmtId="1" fontId="1" fillId="0" borderId="18" xfId="0" applyNumberFormat="1" applyFont="1" applyFill="1" applyBorder="1" applyAlignment="1">
      <alignment horizontal="left" vertical="center"/>
    </xf>
    <xf numFmtId="1" fontId="1" fillId="0" borderId="46" xfId="0" applyNumberFormat="1" applyFont="1" applyFill="1" applyBorder="1" applyAlignment="1">
      <alignment horizontal="left"/>
    </xf>
    <xf numFmtId="1" fontId="1" fillId="0" borderId="31" xfId="0" applyNumberFormat="1" applyFont="1" applyFill="1" applyBorder="1" applyAlignment="1">
      <alignment horizontal="center"/>
    </xf>
    <xf numFmtId="1" fontId="0" fillId="0" borderId="36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0" fillId="0" borderId="29" xfId="0" applyNumberFormat="1" applyFill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32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1" fillId="0" borderId="32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1" fontId="1" fillId="0" borderId="18" xfId="0" applyNumberFormat="1" applyFont="1" applyFill="1" applyBorder="1"/>
    <xf numFmtId="0" fontId="7" fillId="0" borderId="27" xfId="0" applyFont="1" applyBorder="1"/>
    <xf numFmtId="0" fontId="1" fillId="0" borderId="0" xfId="0" applyFont="1" applyBorder="1"/>
    <xf numFmtId="0" fontId="7" fillId="0" borderId="14" xfId="0" applyFont="1" applyBorder="1"/>
    <xf numFmtId="0" fontId="7" fillId="0" borderId="14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1" fontId="2" fillId="0" borderId="42" xfId="0" applyNumberFormat="1" applyFont="1" applyBorder="1" applyAlignment="1"/>
    <xf numFmtId="0" fontId="1" fillId="0" borderId="27" xfId="0" applyFont="1" applyBorder="1" applyAlignment="1">
      <alignment horizontal="center"/>
    </xf>
    <xf numFmtId="1" fontId="2" fillId="0" borderId="27" xfId="0" applyNumberFormat="1" applyFont="1" applyFill="1" applyBorder="1"/>
    <xf numFmtId="1" fontId="2" fillId="0" borderId="18" xfId="0" applyNumberFormat="1" applyFont="1" applyFill="1" applyBorder="1" applyAlignment="1">
      <alignment horizontal="center"/>
    </xf>
    <xf numFmtId="1" fontId="2" fillId="0" borderId="31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1" fontId="2" fillId="0" borderId="65" xfId="0" applyNumberFormat="1" applyFont="1" applyFill="1" applyBorder="1" applyAlignment="1">
      <alignment horizontal="center"/>
    </xf>
    <xf numFmtId="1" fontId="2" fillId="0" borderId="28" xfId="0" applyNumberFormat="1" applyFont="1" applyFill="1" applyBorder="1" applyAlignment="1">
      <alignment horizontal="center"/>
    </xf>
    <xf numFmtId="1" fontId="2" fillId="0" borderId="27" xfId="0" applyNumberFormat="1" applyFont="1" applyFill="1" applyBorder="1" applyAlignment="1">
      <alignment horizontal="left" vertical="center"/>
    </xf>
    <xf numFmtId="10" fontId="2" fillId="0" borderId="55" xfId="0" applyNumberFormat="1" applyFont="1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left"/>
    </xf>
    <xf numFmtId="1" fontId="2" fillId="0" borderId="48" xfId="0" applyNumberFormat="1" applyFont="1" applyFill="1" applyBorder="1" applyAlignment="1"/>
    <xf numFmtId="1" fontId="1" fillId="0" borderId="28" xfId="0" applyNumberFormat="1" applyFont="1" applyFill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" fontId="1" fillId="0" borderId="27" xfId="0" applyNumberFormat="1" applyFont="1" applyFill="1" applyBorder="1"/>
    <xf numFmtId="1" fontId="2" fillId="0" borderId="28" xfId="0" applyNumberFormat="1" applyFont="1" applyFill="1" applyBorder="1"/>
    <xf numFmtId="10" fontId="2" fillId="0" borderId="22" xfId="0" applyNumberFormat="1" applyFont="1" applyFill="1" applyBorder="1" applyAlignment="1">
      <alignment horizontal="center"/>
    </xf>
    <xf numFmtId="1" fontId="2" fillId="4" borderId="15" xfId="0" applyNumberFormat="1" applyFont="1" applyFill="1" applyBorder="1" applyAlignment="1">
      <alignment horizontal="left"/>
    </xf>
    <xf numFmtId="1" fontId="2" fillId="4" borderId="20" xfId="0" applyNumberFormat="1" applyFont="1" applyFill="1" applyBorder="1" applyAlignment="1">
      <alignment horizontal="center"/>
    </xf>
    <xf numFmtId="9" fontId="2" fillId="4" borderId="14" xfId="4" applyNumberFormat="1" applyFont="1" applyFill="1" applyBorder="1" applyAlignment="1">
      <alignment horizontal="center"/>
    </xf>
    <xf numFmtId="9" fontId="2" fillId="4" borderId="11" xfId="4" applyNumberFormat="1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left"/>
    </xf>
    <xf numFmtId="1" fontId="2" fillId="4" borderId="65" xfId="0" applyNumberFormat="1" applyFont="1" applyFill="1" applyBorder="1" applyAlignment="1">
      <alignment horizontal="left"/>
    </xf>
    <xf numFmtId="10" fontId="2" fillId="4" borderId="39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1" fontId="16" fillId="0" borderId="2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0" borderId="53" xfId="0" applyNumberFormat="1" applyFont="1" applyBorder="1" applyAlignment="1">
      <alignment horizontal="center"/>
    </xf>
    <xf numFmtId="1" fontId="2" fillId="0" borderId="62" xfId="0" applyNumberFormat="1" applyFont="1" applyBorder="1" applyAlignment="1">
      <alignment horizontal="center"/>
    </xf>
    <xf numFmtId="1" fontId="2" fillId="0" borderId="68" xfId="0" applyNumberFormat="1" applyFont="1" applyBorder="1" applyAlignment="1">
      <alignment horizontal="center"/>
    </xf>
    <xf numFmtId="1" fontId="2" fillId="0" borderId="42" xfId="0" applyNumberFormat="1" applyFont="1" applyBorder="1" applyAlignment="1">
      <alignment horizontal="left"/>
    </xf>
    <xf numFmtId="1" fontId="2" fillId="4" borderId="22" xfId="0" applyNumberFormat="1" applyFont="1" applyFill="1" applyBorder="1" applyAlignment="1">
      <alignment horizontal="left"/>
    </xf>
    <xf numFmtId="1" fontId="2" fillId="4" borderId="15" xfId="0" applyNumberFormat="1" applyFont="1" applyFill="1" applyBorder="1" applyAlignment="1">
      <alignment horizontal="center"/>
    </xf>
    <xf numFmtId="9" fontId="2" fillId="0" borderId="60" xfId="4" applyNumberFormat="1" applyFont="1" applyBorder="1" applyAlignment="1">
      <alignment horizontal="center"/>
    </xf>
    <xf numFmtId="1" fontId="2" fillId="4" borderId="38" xfId="0" applyNumberFormat="1" applyFont="1" applyFill="1" applyBorder="1" applyAlignment="1">
      <alignment horizontal="center"/>
    </xf>
    <xf numFmtId="1" fontId="2" fillId="4" borderId="59" xfId="0" applyNumberFormat="1" applyFont="1" applyFill="1" applyBorder="1" applyAlignment="1">
      <alignment horizontal="center"/>
    </xf>
    <xf numFmtId="1" fontId="2" fillId="4" borderId="56" xfId="0" applyNumberFormat="1" applyFont="1" applyFill="1" applyBorder="1" applyAlignment="1">
      <alignment horizontal="center"/>
    </xf>
    <xf numFmtId="1" fontId="2" fillId="0" borderId="42" xfId="0" applyNumberFormat="1" applyFont="1" applyBorder="1"/>
    <xf numFmtId="1" fontId="7" fillId="0" borderId="46" xfId="0" applyNumberFormat="1" applyFont="1" applyBorder="1"/>
    <xf numFmtId="1" fontId="1" fillId="0" borderId="46" xfId="0" applyNumberFormat="1" applyFont="1" applyFill="1" applyBorder="1"/>
    <xf numFmtId="0" fontId="0" fillId="0" borderId="0" xfId="0" applyFill="1" applyBorder="1"/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1" fillId="0" borderId="27" xfId="0" applyNumberFormat="1" applyFont="1" applyFill="1" applyBorder="1" applyAlignment="1">
      <alignment horizontal="left"/>
    </xf>
    <xf numFmtId="1" fontId="2" fillId="4" borderId="55" xfId="0" applyNumberFormat="1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21" fillId="0" borderId="30" xfId="0" applyFont="1" applyFill="1" applyBorder="1" applyAlignment="1">
      <alignment horizontal="left"/>
    </xf>
    <xf numFmtId="1" fontId="2" fillId="0" borderId="10" xfId="0" applyNumberFormat="1" applyFont="1" applyBorder="1" applyAlignment="1"/>
    <xf numFmtId="0" fontId="1" fillId="0" borderId="2" xfId="0" applyFont="1" applyBorder="1" applyAlignment="1">
      <alignment horizontal="center"/>
    </xf>
    <xf numFmtId="10" fontId="2" fillId="0" borderId="10" xfId="5" applyNumberFormat="1" applyFont="1" applyFill="1" applyBorder="1" applyAlignment="1">
      <alignment horizontal="center"/>
    </xf>
    <xf numFmtId="1" fontId="2" fillId="0" borderId="71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2" fillId="4" borderId="58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0" fontId="2" fillId="0" borderId="18" xfId="5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/>
    </xf>
    <xf numFmtId="10" fontId="2" fillId="0" borderId="31" xfId="5" applyNumberFormat="1" applyFont="1" applyFill="1" applyBorder="1" applyAlignment="1">
      <alignment horizontal="center"/>
    </xf>
    <xf numFmtId="1" fontId="2" fillId="0" borderId="43" xfId="0" applyNumberFormat="1" applyFont="1" applyFill="1" applyBorder="1" applyAlignment="1">
      <alignment horizontal="center"/>
    </xf>
    <xf numFmtId="10" fontId="2" fillId="0" borderId="27" xfId="5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10" fontId="2" fillId="0" borderId="1" xfId="5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38" xfId="0" applyNumberFormat="1" applyFont="1" applyFill="1" applyBorder="1" applyAlignment="1">
      <alignment horizontal="center"/>
    </xf>
    <xf numFmtId="1" fontId="2" fillId="0" borderId="59" xfId="0" applyNumberFormat="1" applyFont="1" applyFill="1" applyBorder="1" applyAlignment="1">
      <alignment horizontal="center"/>
    </xf>
    <xf numFmtId="10" fontId="2" fillId="0" borderId="63" xfId="5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1" fontId="2" fillId="0" borderId="62" xfId="0" applyNumberFormat="1" applyFont="1" applyFill="1" applyBorder="1" applyAlignment="1">
      <alignment horizontal="center"/>
    </xf>
    <xf numFmtId="1" fontId="2" fillId="0" borderId="72" xfId="0" applyNumberFormat="1" applyFont="1" applyFill="1" applyBorder="1" applyAlignment="1">
      <alignment horizontal="center"/>
    </xf>
    <xf numFmtId="1" fontId="2" fillId="0" borderId="41" xfId="0" applyNumberFormat="1" applyFont="1" applyFill="1" applyBorder="1" applyAlignment="1">
      <alignment horizontal="center"/>
    </xf>
    <xf numFmtId="1" fontId="2" fillId="0" borderId="69" xfId="0" applyNumberFormat="1" applyFont="1" applyFill="1" applyBorder="1" applyAlignment="1">
      <alignment horizontal="center"/>
    </xf>
    <xf numFmtId="1" fontId="2" fillId="0" borderId="61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/>
    </xf>
    <xf numFmtId="0" fontId="20" fillId="0" borderId="31" xfId="0" applyFont="1" applyBorder="1" applyAlignment="1">
      <alignment horizontal="left"/>
    </xf>
    <xf numFmtId="1" fontId="0" fillId="0" borderId="2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35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1" fontId="1" fillId="0" borderId="8" xfId="4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left"/>
    </xf>
    <xf numFmtId="1" fontId="1" fillId="0" borderId="31" xfId="0" applyNumberFormat="1" applyFont="1" applyBorder="1" applyAlignment="1">
      <alignment horizontal="center"/>
    </xf>
    <xf numFmtId="1" fontId="1" fillId="0" borderId="37" xfId="0" applyNumberFormat="1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" fontId="1" fillId="0" borderId="3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1" fontId="1" fillId="0" borderId="30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27" xfId="0" applyNumberFormat="1" applyFont="1" applyFill="1" applyBorder="1" applyAlignment="1">
      <alignment horizontal="center"/>
    </xf>
    <xf numFmtId="1" fontId="1" fillId="0" borderId="29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1" fontId="1" fillId="0" borderId="3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" fontId="1" fillId="0" borderId="2" xfId="4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" fontId="1" fillId="4" borderId="27" xfId="0" applyNumberFormat="1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/>
    </xf>
    <xf numFmtId="1" fontId="1" fillId="4" borderId="36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1" fontId="1" fillId="4" borderId="50" xfId="0" applyNumberFormat="1" applyFont="1" applyFill="1" applyBorder="1" applyAlignment="1">
      <alignment horizontal="center"/>
    </xf>
    <xf numFmtId="1" fontId="1" fillId="4" borderId="28" xfId="0" applyNumberFormat="1" applyFont="1" applyFill="1" applyBorder="1" applyAlignment="1">
      <alignment horizontal="center"/>
    </xf>
    <xf numFmtId="1" fontId="1" fillId="4" borderId="29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1" fillId="4" borderId="37" xfId="0" applyNumberFormat="1" applyFont="1" applyFill="1" applyBorder="1" applyAlignment="1">
      <alignment horizontal="center"/>
    </xf>
    <xf numFmtId="1" fontId="1" fillId="4" borderId="32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60" xfId="0" applyNumberFormat="1" applyFont="1" applyFill="1" applyBorder="1"/>
    <xf numFmtId="1" fontId="1" fillId="0" borderId="0" xfId="0" applyNumberFormat="1" applyFont="1" applyFill="1" applyBorder="1"/>
    <xf numFmtId="1" fontId="1" fillId="0" borderId="3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1" fillId="0" borderId="34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top"/>
    </xf>
    <xf numFmtId="1" fontId="1" fillId="0" borderId="4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0" fontId="1" fillId="0" borderId="35" xfId="0" applyNumberFormat="1" applyFont="1" applyFill="1" applyBorder="1" applyAlignment="1">
      <alignment horizontal="center"/>
    </xf>
    <xf numFmtId="1" fontId="1" fillId="0" borderId="33" xfId="5" applyNumberFormat="1" applyFont="1" applyFill="1" applyBorder="1" applyAlignment="1">
      <alignment horizontal="center"/>
    </xf>
    <xf numFmtId="1" fontId="1" fillId="0" borderId="28" xfId="5" applyNumberFormat="1" applyFont="1" applyFill="1" applyBorder="1" applyAlignment="1">
      <alignment horizontal="center"/>
    </xf>
    <xf numFmtId="1" fontId="1" fillId="0" borderId="7" xfId="5" applyNumberFormat="1" applyFont="1" applyFill="1" applyBorder="1" applyAlignment="1">
      <alignment horizontal="center"/>
    </xf>
    <xf numFmtId="1" fontId="1" fillId="0" borderId="36" xfId="5" applyNumberFormat="1" applyFont="1" applyFill="1" applyBorder="1" applyAlignment="1">
      <alignment horizontal="center"/>
    </xf>
    <xf numFmtId="1" fontId="1" fillId="0" borderId="10" xfId="5" applyNumberFormat="1" applyFont="1" applyFill="1" applyBorder="1" applyAlignment="1">
      <alignment horizontal="center"/>
    </xf>
    <xf numFmtId="1" fontId="1" fillId="0" borderId="30" xfId="5" applyNumberFormat="1" applyFont="1" applyFill="1" applyBorder="1" applyAlignment="1">
      <alignment horizontal="center"/>
    </xf>
    <xf numFmtId="1" fontId="1" fillId="0" borderId="9" xfId="5" applyNumberFormat="1" applyFont="1" applyFill="1" applyBorder="1" applyAlignment="1">
      <alignment horizontal="center"/>
    </xf>
    <xf numFmtId="1" fontId="1" fillId="0" borderId="4" xfId="5" applyNumberFormat="1" applyFont="1" applyFill="1" applyBorder="1" applyAlignment="1">
      <alignment horizontal="center"/>
    </xf>
    <xf numFmtId="1" fontId="1" fillId="0" borderId="27" xfId="5" applyNumberFormat="1" applyFont="1" applyFill="1" applyBorder="1" applyAlignment="1">
      <alignment horizontal="center"/>
    </xf>
    <xf numFmtId="1" fontId="1" fillId="0" borderId="1" xfId="5" applyNumberFormat="1" applyFont="1" applyFill="1" applyBorder="1" applyAlignment="1">
      <alignment horizontal="center"/>
    </xf>
    <xf numFmtId="1" fontId="1" fillId="0" borderId="35" xfId="5" applyNumberFormat="1" applyFont="1" applyFill="1" applyBorder="1" applyAlignment="1">
      <alignment horizontal="center"/>
    </xf>
    <xf numFmtId="1" fontId="1" fillId="0" borderId="0" xfId="5" applyNumberFormat="1" applyFont="1" applyFill="1" applyBorder="1" applyAlignment="1">
      <alignment horizontal="center"/>
    </xf>
    <xf numFmtId="1" fontId="1" fillId="0" borderId="31" xfId="5" applyNumberFormat="1" applyFont="1" applyFill="1" applyBorder="1" applyAlignment="1">
      <alignment horizontal="center"/>
    </xf>
    <xf numFmtId="1" fontId="1" fillId="0" borderId="29" xfId="5" applyNumberFormat="1" applyFont="1" applyFill="1" applyBorder="1" applyAlignment="1">
      <alignment horizontal="center"/>
    </xf>
    <xf numFmtId="1" fontId="1" fillId="0" borderId="13" xfId="5" applyNumberFormat="1" applyFont="1" applyFill="1" applyBorder="1" applyAlignment="1">
      <alignment horizontal="center"/>
    </xf>
    <xf numFmtId="1" fontId="1" fillId="0" borderId="37" xfId="5" applyNumberFormat="1" applyFont="1" applyFill="1" applyBorder="1" applyAlignment="1">
      <alignment horizontal="center"/>
    </xf>
    <xf numFmtId="1" fontId="1" fillId="0" borderId="14" xfId="5" applyNumberFormat="1" applyFont="1" applyFill="1" applyBorder="1" applyAlignment="1">
      <alignment horizontal="center"/>
    </xf>
    <xf numFmtId="1" fontId="1" fillId="0" borderId="32" xfId="5" applyNumberFormat="1" applyFont="1" applyFill="1" applyBorder="1" applyAlignment="1">
      <alignment horizontal="center"/>
    </xf>
    <xf numFmtId="1" fontId="1" fillId="0" borderId="42" xfId="5" applyNumberFormat="1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1" fontId="1" fillId="0" borderId="46" xfId="0" applyNumberFormat="1" applyFont="1" applyFill="1" applyBorder="1" applyAlignment="1">
      <alignment horizontal="center"/>
    </xf>
    <xf numFmtId="1" fontId="1" fillId="0" borderId="33" xfId="0" applyNumberFormat="1" applyFont="1" applyFill="1" applyBorder="1"/>
    <xf numFmtId="1" fontId="1" fillId="0" borderId="28" xfId="0" applyNumberFormat="1" applyFont="1" applyFill="1" applyBorder="1"/>
    <xf numFmtId="1" fontId="1" fillId="0" borderId="7" xfId="0" applyNumberFormat="1" applyFont="1" applyFill="1" applyBorder="1"/>
    <xf numFmtId="1" fontId="1" fillId="0" borderId="36" xfId="0" applyNumberFormat="1" applyFont="1" applyFill="1" applyBorder="1"/>
    <xf numFmtId="1" fontId="1" fillId="0" borderId="10" xfId="0" applyNumberFormat="1" applyFont="1" applyFill="1" applyBorder="1"/>
    <xf numFmtId="1" fontId="1" fillId="0" borderId="30" xfId="0" applyNumberFormat="1" applyFont="1" applyFill="1" applyBorder="1"/>
    <xf numFmtId="1" fontId="1" fillId="0" borderId="4" xfId="0" applyNumberFormat="1" applyFont="1" applyFill="1" applyBorder="1"/>
    <xf numFmtId="1" fontId="1" fillId="0" borderId="35" xfId="0" applyNumberFormat="1" applyFont="1" applyFill="1" applyBorder="1"/>
    <xf numFmtId="1" fontId="1" fillId="0" borderId="1" xfId="0" applyNumberFormat="1" applyFont="1" applyFill="1" applyBorder="1"/>
    <xf numFmtId="1" fontId="1" fillId="0" borderId="34" xfId="0" applyNumberFormat="1" applyFont="1" applyFill="1" applyBorder="1"/>
    <xf numFmtId="1" fontId="1" fillId="0" borderId="29" xfId="0" applyNumberFormat="1" applyFont="1" applyFill="1" applyBorder="1"/>
    <xf numFmtId="1" fontId="1" fillId="0" borderId="13" xfId="0" applyNumberFormat="1" applyFont="1" applyFill="1" applyBorder="1" applyAlignment="1">
      <alignment horizontal="center"/>
    </xf>
    <xf numFmtId="1" fontId="1" fillId="0" borderId="37" xfId="0" applyNumberFormat="1" applyFont="1" applyFill="1" applyBorder="1"/>
    <xf numFmtId="1" fontId="1" fillId="0" borderId="31" xfId="0" applyNumberFormat="1" applyFont="1" applyFill="1" applyBorder="1"/>
    <xf numFmtId="10" fontId="1" fillId="0" borderId="0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1" fillId="0" borderId="58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/>
    </xf>
    <xf numFmtId="1" fontId="1" fillId="0" borderId="59" xfId="0" applyNumberFormat="1" applyFont="1" applyFill="1" applyBorder="1" applyAlignment="1">
      <alignment horizontal="center"/>
    </xf>
    <xf numFmtId="1" fontId="1" fillId="0" borderId="70" xfId="0" applyNumberFormat="1" applyFont="1" applyFill="1" applyBorder="1"/>
    <xf numFmtId="1" fontId="1" fillId="0" borderId="15" xfId="0" applyNumberFormat="1" applyFont="1" applyFill="1" applyBorder="1"/>
    <xf numFmtId="1" fontId="1" fillId="0" borderId="38" xfId="0" applyNumberFormat="1" applyFont="1" applyFill="1" applyBorder="1"/>
    <xf numFmtId="1" fontId="1" fillId="0" borderId="40" xfId="0" applyNumberFormat="1" applyFont="1" applyFill="1" applyBorder="1"/>
    <xf numFmtId="1" fontId="1" fillId="0" borderId="45" xfId="0" applyNumberFormat="1" applyFont="1" applyFill="1" applyBorder="1"/>
    <xf numFmtId="1" fontId="1" fillId="0" borderId="2" xfId="0" applyNumberFormat="1" applyFont="1" applyFill="1" applyBorder="1"/>
    <xf numFmtId="1" fontId="0" fillId="0" borderId="2" xfId="0" applyNumberFormat="1" applyBorder="1" applyAlignment="1">
      <alignment horizontal="center"/>
    </xf>
    <xf numFmtId="0" fontId="20" fillId="0" borderId="27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27" xfId="0" applyFont="1" applyFill="1" applyBorder="1" applyAlignment="1">
      <alignment horizontal="left"/>
    </xf>
    <xf numFmtId="1" fontId="2" fillId="0" borderId="30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0" fillId="0" borderId="10" xfId="0" applyBorder="1" applyAlignment="1"/>
    <xf numFmtId="0" fontId="2" fillId="0" borderId="28" xfId="0" applyFont="1" applyBorder="1" applyAlignment="1"/>
    <xf numFmtId="0" fontId="2" fillId="0" borderId="10" xfId="0" applyFont="1" applyBorder="1" applyAlignment="1"/>
    <xf numFmtId="0" fontId="0" fillId="0" borderId="30" xfId="0" applyBorder="1" applyAlignment="1"/>
    <xf numFmtId="1" fontId="0" fillId="0" borderId="0" xfId="0" applyNumberForma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35" xfId="0" applyNumberFormat="1" applyFont="1" applyFill="1" applyBorder="1" applyAlignment="1">
      <alignment horizontal="center"/>
    </xf>
    <xf numFmtId="0" fontId="18" fillId="0" borderId="27" xfId="3" applyFont="1" applyBorder="1" applyAlignment="1">
      <alignment horizontal="left"/>
    </xf>
    <xf numFmtId="0" fontId="18" fillId="0" borderId="0" xfId="3" applyFont="1" applyBorder="1" applyAlignment="1">
      <alignment horizontal="left"/>
    </xf>
    <xf numFmtId="1" fontId="1" fillId="0" borderId="0" xfId="0" applyNumberFormat="1" applyFont="1" applyFill="1" applyBorder="1" applyAlignment="1"/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18" fillId="0" borderId="31" xfId="3" applyFont="1" applyBorder="1" applyAlignment="1">
      <alignment horizontal="left"/>
    </xf>
    <xf numFmtId="0" fontId="20" fillId="0" borderId="0" xfId="1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19" fillId="0" borderId="3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0" xfId="1" applyFont="1" applyFill="1" applyBorder="1" applyAlignment="1">
      <alignment horizontal="left" vertical="center"/>
    </xf>
    <xf numFmtId="0" fontId="13" fillId="0" borderId="27" xfId="3" applyBorder="1" applyAlignment="1">
      <alignment horizontal="left"/>
    </xf>
    <xf numFmtId="0" fontId="13" fillId="0" borderId="0" xfId="3" applyBorder="1" applyAlignment="1">
      <alignment horizontal="left"/>
    </xf>
    <xf numFmtId="0" fontId="13" fillId="0" borderId="31" xfId="3" applyBorder="1" applyAlignment="1">
      <alignment horizontal="left"/>
    </xf>
    <xf numFmtId="0" fontId="7" fillId="0" borderId="28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left" vertical="center"/>
    </xf>
    <xf numFmtId="1" fontId="7" fillId="0" borderId="27" xfId="3" applyNumberFormat="1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/>
    </xf>
    <xf numFmtId="0" fontId="17" fillId="5" borderId="28" xfId="0" applyFont="1" applyFill="1" applyBorder="1" applyAlignment="1">
      <alignment horizontal="left"/>
    </xf>
    <xf numFmtId="0" fontId="8" fillId="5" borderId="29" xfId="0" applyFont="1" applyFill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0" fillId="0" borderId="32" xfId="0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8" fillId="0" borderId="31" xfId="0" applyFont="1" applyFill="1" applyBorder="1" applyAlignment="1">
      <alignment horizontal="left" vertical="center" wrapText="1"/>
    </xf>
    <xf numFmtId="1" fontId="1" fillId="0" borderId="27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1" fontId="1" fillId="0" borderId="16" xfId="0" applyNumberFormat="1" applyFont="1" applyFill="1" applyBorder="1"/>
    <xf numFmtId="1" fontId="1" fillId="0" borderId="3" xfId="0" applyNumberFormat="1" applyFont="1" applyFill="1" applyBorder="1" applyAlignment="1">
      <alignment horizontal="center"/>
    </xf>
    <xf numFmtId="1" fontId="1" fillId="0" borderId="24" xfId="0" applyNumberFormat="1" applyFont="1" applyFill="1" applyBorder="1" applyAlignment="1">
      <alignment horizontal="center"/>
    </xf>
    <xf numFmtId="1" fontId="1" fillId="0" borderId="20" xfId="0" applyNumberFormat="1" applyFont="1" applyFill="1" applyBorder="1"/>
    <xf numFmtId="1" fontId="1" fillId="0" borderId="21" xfId="0" applyNumberFormat="1" applyFont="1" applyFill="1" applyBorder="1"/>
    <xf numFmtId="1" fontId="1" fillId="0" borderId="22" xfId="0" applyNumberFormat="1" applyFont="1" applyFill="1" applyBorder="1"/>
    <xf numFmtId="1" fontId="1" fillId="0" borderId="16" xfId="0" applyNumberFormat="1" applyFont="1" applyFill="1" applyBorder="1" applyAlignment="1">
      <alignment horizontal="center"/>
    </xf>
    <xf numFmtId="1" fontId="1" fillId="0" borderId="20" xfId="0" applyNumberFormat="1" applyFont="1" applyFill="1" applyBorder="1" applyAlignment="1">
      <alignment horizontal="center"/>
    </xf>
    <xf numFmtId="1" fontId="1" fillId="0" borderId="21" xfId="0" applyNumberFormat="1" applyFont="1" applyFill="1" applyBorder="1" applyAlignment="1">
      <alignment horizontal="center"/>
    </xf>
    <xf numFmtId="1" fontId="1" fillId="0" borderId="53" xfId="0" applyNumberFormat="1" applyFont="1" applyFill="1" applyBorder="1" applyAlignment="1">
      <alignment horizontal="center"/>
    </xf>
    <xf numFmtId="1" fontId="2" fillId="0" borderId="68" xfId="0" applyNumberFormat="1" applyFont="1" applyFill="1" applyBorder="1" applyAlignment="1">
      <alignment horizontal="center"/>
    </xf>
    <xf numFmtId="1" fontId="2" fillId="0" borderId="60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27" xfId="0" applyFont="1" applyFill="1" applyBorder="1" applyAlignment="1">
      <alignment horizontal="left"/>
    </xf>
    <xf numFmtId="1" fontId="2" fillId="0" borderId="70" xfId="0" applyNumberFormat="1" applyFont="1" applyFill="1" applyBorder="1" applyAlignment="1">
      <alignment horizontal="center"/>
    </xf>
    <xf numFmtId="1" fontId="2" fillId="0" borderId="40" xfId="0" applyNumberFormat="1" applyFont="1" applyFill="1" applyBorder="1" applyAlignment="1">
      <alignment horizontal="center"/>
    </xf>
    <xf numFmtId="1" fontId="2" fillId="0" borderId="45" xfId="0" applyNumberFormat="1" applyFont="1" applyFill="1" applyBorder="1" applyAlignment="1">
      <alignment horizontal="center"/>
    </xf>
    <xf numFmtId="1" fontId="1" fillId="0" borderId="34" xfId="5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8" fillId="0" borderId="27" xfId="3" applyFont="1" applyFill="1" applyBorder="1" applyAlignment="1">
      <alignment horizontal="left"/>
    </xf>
    <xf numFmtId="0" fontId="18" fillId="0" borderId="0" xfId="3" applyFont="1" applyFill="1" applyBorder="1" applyAlignment="1">
      <alignment horizontal="left"/>
    </xf>
    <xf numFmtId="0" fontId="22" fillId="0" borderId="31" xfId="3" applyFont="1" applyFill="1" applyBorder="1" applyAlignment="1">
      <alignment horizontal="left"/>
    </xf>
    <xf numFmtId="0" fontId="23" fillId="0" borderId="0" xfId="3" applyFont="1" applyBorder="1" applyAlignment="1">
      <alignment horizontal="left"/>
    </xf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24" fillId="0" borderId="0" xfId="3" applyFont="1" applyBorder="1" applyAlignment="1">
      <alignment horizontal="left"/>
    </xf>
    <xf numFmtId="0" fontId="24" fillId="0" borderId="27" xfId="3" applyFont="1" applyFill="1" applyBorder="1" applyAlignment="1">
      <alignment horizontal="left"/>
    </xf>
    <xf numFmtId="0" fontId="24" fillId="0" borderId="0" xfId="3" applyFont="1" applyFill="1" applyBorder="1" applyAlignment="1">
      <alignment horizontal="left"/>
    </xf>
    <xf numFmtId="0" fontId="24" fillId="0" borderId="31" xfId="3" applyFont="1" applyFill="1" applyBorder="1" applyAlignment="1">
      <alignment horizontal="left"/>
    </xf>
    <xf numFmtId="0" fontId="25" fillId="0" borderId="27" xfId="3" applyFont="1" applyFill="1" applyBorder="1" applyAlignment="1">
      <alignment horizontal="left"/>
    </xf>
    <xf numFmtId="1" fontId="0" fillId="0" borderId="28" xfId="0" applyNumberFormat="1" applyFill="1" applyBorder="1" applyAlignment="1">
      <alignment horizontal="center"/>
    </xf>
    <xf numFmtId="1" fontId="2" fillId="0" borderId="61" xfId="0" applyNumberFormat="1" applyFont="1" applyBorder="1" applyAlignment="1">
      <alignment horizontal="center"/>
    </xf>
    <xf numFmtId="1" fontId="1" fillId="0" borderId="28" xfId="0" applyNumberFormat="1" applyFont="1" applyBorder="1" applyAlignment="1"/>
    <xf numFmtId="0" fontId="1" fillId="0" borderId="3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50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9" fontId="2" fillId="0" borderId="55" xfId="4" applyNumberFormat="1" applyFont="1" applyBorder="1" applyAlignment="1">
      <alignment horizontal="center"/>
    </xf>
    <xf numFmtId="9" fontId="2" fillId="0" borderId="45" xfId="4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1" fillId="4" borderId="23" xfId="0" applyNumberFormat="1" applyFont="1" applyFill="1" applyBorder="1" applyAlignment="1">
      <alignment horizontal="center"/>
    </xf>
    <xf numFmtId="1" fontId="1" fillId="4" borderId="26" xfId="0" applyNumberFormat="1" applyFont="1" applyFill="1" applyBorder="1" applyAlignment="1">
      <alignment horizontal="center"/>
    </xf>
    <xf numFmtId="1" fontId="14" fillId="0" borderId="28" xfId="3" applyNumberFormat="1" applyFont="1" applyFill="1" applyBorder="1" applyAlignment="1">
      <alignment horizontal="left" vertical="center" wrapText="1"/>
    </xf>
    <xf numFmtId="0" fontId="14" fillId="0" borderId="10" xfId="3" applyFont="1" applyFill="1" applyBorder="1" applyAlignment="1">
      <alignment horizontal="left" wrapText="1"/>
    </xf>
    <xf numFmtId="0" fontId="12" fillId="0" borderId="10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1" fontId="0" fillId="0" borderId="27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2" fillId="0" borderId="0" xfId="3" applyFont="1" applyFill="1" applyBorder="1" applyAlignment="1">
      <alignment horizontal="left"/>
    </xf>
    <xf numFmtId="1" fontId="1" fillId="0" borderId="6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27" xfId="0" applyNumberFormat="1" applyFont="1" applyBorder="1" applyAlignment="1"/>
    <xf numFmtId="0" fontId="1" fillId="0" borderId="27" xfId="0" applyFont="1" applyBorder="1" applyAlignment="1"/>
    <xf numFmtId="0" fontId="7" fillId="0" borderId="0" xfId="0" applyFont="1" applyBorder="1" applyAlignment="1">
      <alignment horizontal="left"/>
    </xf>
    <xf numFmtId="1" fontId="1" fillId="4" borderId="24" xfId="0" applyNumberFormat="1" applyFont="1" applyFill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1" fillId="4" borderId="55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0" fillId="0" borderId="27" xfId="0" applyNumberFormat="1" applyBorder="1" applyAlignment="1"/>
    <xf numFmtId="1" fontId="1" fillId="0" borderId="0" xfId="0" applyNumberFormat="1" applyFont="1" applyBorder="1" applyAlignment="1"/>
    <xf numFmtId="1" fontId="1" fillId="4" borderId="56" xfId="0" applyNumberFormat="1" applyFon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" fontId="1" fillId="4" borderId="59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/>
    <xf numFmtId="0" fontId="1" fillId="0" borderId="1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0" fillId="0" borderId="1" xfId="0" applyNumberFormat="1" applyBorder="1" applyAlignment="1"/>
    <xf numFmtId="0" fontId="0" fillId="0" borderId="0" xfId="0" applyBorder="1" applyAlignment="1"/>
    <xf numFmtId="0" fontId="0" fillId="0" borderId="14" xfId="0" applyBorder="1" applyAlignment="1"/>
    <xf numFmtId="1" fontId="1" fillId="0" borderId="33" xfId="0" applyNumberFormat="1" applyFont="1" applyBorder="1" applyAlignment="1">
      <alignment horizontal="center"/>
    </xf>
    <xf numFmtId="1" fontId="1" fillId="0" borderId="14" xfId="0" applyNumberFormat="1" applyFont="1" applyFill="1" applyBorder="1" applyAlignment="1"/>
    <xf numFmtId="1" fontId="1" fillId="0" borderId="2" xfId="0" applyNumberFormat="1" applyFont="1" applyFill="1" applyBorder="1" applyAlignment="1"/>
    <xf numFmtId="1" fontId="1" fillId="0" borderId="11" xfId="0" applyNumberFormat="1" applyFont="1" applyFill="1" applyBorder="1" applyAlignment="1"/>
    <xf numFmtId="0" fontId="0" fillId="0" borderId="28" xfId="0" applyBorder="1"/>
    <xf numFmtId="1" fontId="1" fillId="0" borderId="34" xfId="0" applyNumberFormat="1" applyFont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2" fillId="0" borderId="70" xfId="0" applyNumberFormat="1" applyFont="1" applyBorder="1" applyAlignment="1">
      <alignment horizontal="center"/>
    </xf>
    <xf numFmtId="9" fontId="2" fillId="0" borderId="29" xfId="4" applyNumberFormat="1" applyFont="1" applyBorder="1" applyAlignment="1">
      <alignment horizontal="center"/>
    </xf>
    <xf numFmtId="9" fontId="2" fillId="0" borderId="34" xfId="4" applyNumberFormat="1" applyFont="1" applyBorder="1" applyAlignment="1">
      <alignment horizontal="center"/>
    </xf>
    <xf numFmtId="1" fontId="1" fillId="0" borderId="67" xfId="0" applyNumberFormat="1" applyFont="1" applyFill="1" applyBorder="1"/>
    <xf numFmtId="1" fontId="1" fillId="0" borderId="65" xfId="0" applyNumberFormat="1" applyFont="1" applyFill="1" applyBorder="1" applyAlignment="1">
      <alignment horizontal="center"/>
    </xf>
    <xf numFmtId="1" fontId="1" fillId="0" borderId="41" xfId="0" applyNumberFormat="1" applyFont="1" applyFill="1" applyBorder="1" applyAlignment="1">
      <alignment horizontal="center"/>
    </xf>
    <xf numFmtId="1" fontId="1" fillId="0" borderId="60" xfId="0" applyNumberFormat="1" applyFont="1" applyFill="1" applyBorder="1" applyAlignment="1">
      <alignment horizontal="center"/>
    </xf>
    <xf numFmtId="1" fontId="1" fillId="0" borderId="61" xfId="0" applyNumberFormat="1" applyFont="1" applyFill="1" applyBorder="1" applyAlignment="1">
      <alignment horizontal="center"/>
    </xf>
    <xf numFmtId="1" fontId="2" fillId="0" borderId="73" xfId="0" applyNumberFormat="1" applyFont="1" applyFill="1" applyBorder="1" applyAlignment="1">
      <alignment horizontal="center"/>
    </xf>
    <xf numFmtId="1" fontId="2" fillId="0" borderId="55" xfId="0" applyNumberFormat="1" applyFont="1" applyFill="1" applyBorder="1" applyAlignment="1">
      <alignment horizontal="center"/>
    </xf>
    <xf numFmtId="9" fontId="2" fillId="0" borderId="27" xfId="5" applyNumberFormat="1" applyFont="1" applyFill="1" applyBorder="1" applyAlignment="1">
      <alignment horizontal="center"/>
    </xf>
    <xf numFmtId="10" fontId="2" fillId="0" borderId="28" xfId="5" applyNumberFormat="1" applyFont="1" applyFill="1" applyBorder="1" applyAlignment="1">
      <alignment horizontal="center"/>
    </xf>
    <xf numFmtId="1" fontId="2" fillId="4" borderId="65" xfId="0" applyNumberFormat="1" applyFont="1" applyFill="1" applyBorder="1" applyAlignment="1">
      <alignment horizontal="center"/>
    </xf>
    <xf numFmtId="10" fontId="2" fillId="0" borderId="64" xfId="5" applyNumberFormat="1" applyFont="1" applyFill="1" applyBorder="1" applyAlignment="1">
      <alignment horizontal="center"/>
    </xf>
    <xf numFmtId="10" fontId="2" fillId="0" borderId="33" xfId="5" applyNumberFormat="1" applyFont="1" applyFill="1" applyBorder="1" applyAlignment="1">
      <alignment horizontal="center"/>
    </xf>
    <xf numFmtId="1" fontId="2" fillId="0" borderId="66" xfId="0" applyNumberFormat="1" applyFont="1" applyFill="1" applyBorder="1" applyAlignment="1">
      <alignment horizontal="center"/>
    </xf>
    <xf numFmtId="1" fontId="2" fillId="4" borderId="70" xfId="0" applyNumberFormat="1" applyFont="1" applyFill="1" applyBorder="1" applyAlignment="1">
      <alignment horizontal="center"/>
    </xf>
    <xf numFmtId="1" fontId="2" fillId="4" borderId="40" xfId="0" applyNumberFormat="1" applyFont="1" applyFill="1" applyBorder="1" applyAlignment="1">
      <alignment horizontal="center"/>
    </xf>
    <xf numFmtId="1" fontId="2" fillId="4" borderId="67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0" fontId="2" fillId="0" borderId="49" xfId="5" applyNumberFormat="1" applyFont="1" applyFill="1" applyBorder="1" applyAlignment="1">
      <alignment horizontal="center"/>
    </xf>
    <xf numFmtId="1" fontId="1" fillId="0" borderId="17" xfId="0" applyNumberFormat="1" applyFont="1" applyFill="1" applyBorder="1"/>
    <xf numFmtId="1" fontId="1" fillId="0" borderId="19" xfId="0" applyNumberFormat="1" applyFont="1" applyFill="1" applyBorder="1"/>
    <xf numFmtId="1" fontId="1" fillId="0" borderId="19" xfId="0" applyNumberFormat="1" applyFont="1" applyFill="1" applyBorder="1" applyAlignment="1">
      <alignment horizontal="center"/>
    </xf>
    <xf numFmtId="1" fontId="1" fillId="0" borderId="72" xfId="0" applyNumberFormat="1" applyFont="1" applyFill="1" applyBorder="1"/>
    <xf numFmtId="1" fontId="1" fillId="0" borderId="23" xfId="0" applyNumberFormat="1" applyFont="1" applyFill="1" applyBorder="1" applyAlignment="1">
      <alignment horizontal="center"/>
    </xf>
    <xf numFmtId="10" fontId="2" fillId="0" borderId="0" xfId="5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2" fillId="4" borderId="23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1" fontId="1" fillId="0" borderId="2" xfId="5" applyNumberFormat="1" applyFont="1" applyFill="1" applyBorder="1" applyAlignment="1">
      <alignment horizontal="center"/>
    </xf>
    <xf numFmtId="1" fontId="1" fillId="0" borderId="8" xfId="0" applyNumberFormat="1" applyFont="1" applyFill="1" applyBorder="1"/>
    <xf numFmtId="1" fontId="2" fillId="0" borderId="16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10" fontId="2" fillId="0" borderId="74" xfId="5" applyNumberFormat="1" applyFont="1" applyFill="1" applyBorder="1" applyAlignment="1">
      <alignment horizontal="center"/>
    </xf>
    <xf numFmtId="1" fontId="1" fillId="0" borderId="8" xfId="5" applyNumberFormat="1" applyFont="1" applyFill="1" applyBorder="1" applyAlignment="1">
      <alignment horizontal="center"/>
    </xf>
    <xf numFmtId="1" fontId="1" fillId="0" borderId="11" xfId="5" applyNumberFormat="1" applyFont="1" applyFill="1" applyBorder="1" applyAlignment="1">
      <alignment horizontal="center"/>
    </xf>
    <xf numFmtId="1" fontId="1" fillId="0" borderId="3" xfId="0" applyNumberFormat="1" applyFont="1" applyFill="1" applyBorder="1"/>
    <xf numFmtId="10" fontId="2" fillId="0" borderId="2" xfId="5" applyNumberFormat="1" applyFont="1" applyFill="1" applyBorder="1" applyAlignment="1">
      <alignment horizontal="center"/>
    </xf>
    <xf numFmtId="1" fontId="2" fillId="4" borderId="24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1" fillId="0" borderId="27" xfId="0" applyNumberFormat="1" applyFont="1" applyFill="1" applyBorder="1" applyAlignment="1">
      <alignment horizontal="center"/>
    </xf>
    <xf numFmtId="1" fontId="1" fillId="0" borderId="7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1" fontId="1" fillId="0" borderId="42" xfId="0" applyNumberFormat="1" applyFont="1" applyFill="1" applyBorder="1" applyAlignment="1">
      <alignment horizontal="center"/>
    </xf>
    <xf numFmtId="1" fontId="1" fillId="0" borderId="42" xfId="0" applyNumberFormat="1" applyFont="1" applyFill="1" applyBorder="1"/>
    <xf numFmtId="1" fontId="1" fillId="0" borderId="46" xfId="0" applyNumberFormat="1" applyFont="1" applyFill="1" applyBorder="1" applyAlignment="1">
      <alignment horizontal="left" vertical="center"/>
    </xf>
    <xf numFmtId="1" fontId="2" fillId="0" borderId="46" xfId="0" applyNumberFormat="1" applyFont="1" applyFill="1" applyBorder="1" applyAlignment="1">
      <alignment horizontal="center"/>
    </xf>
    <xf numFmtId="10" fontId="2" fillId="0" borderId="34" xfId="5" applyNumberFormat="1" applyFont="1" applyFill="1" applyBorder="1" applyAlignment="1">
      <alignment horizontal="center"/>
    </xf>
    <xf numFmtId="10" fontId="2" fillId="0" borderId="12" xfId="5" applyNumberFormat="1" applyFont="1" applyFill="1" applyBorder="1" applyAlignment="1">
      <alignment horizontal="center"/>
    </xf>
    <xf numFmtId="10" fontId="2" fillId="0" borderId="13" xfId="5" applyNumberFormat="1" applyFont="1" applyFill="1" applyBorder="1" applyAlignment="1">
      <alignment horizontal="center"/>
    </xf>
    <xf numFmtId="10" fontId="2" fillId="0" borderId="14" xfId="5" applyNumberFormat="1" applyFont="1" applyFill="1" applyBorder="1" applyAlignment="1">
      <alignment horizontal="center"/>
    </xf>
    <xf numFmtId="10" fontId="2" fillId="0" borderId="11" xfId="5" applyNumberFormat="1" applyFont="1" applyFill="1" applyBorder="1" applyAlignment="1">
      <alignment horizontal="center"/>
    </xf>
    <xf numFmtId="10" fontId="2" fillId="0" borderId="32" xfId="5" applyNumberFormat="1" applyFont="1" applyFill="1" applyBorder="1" applyAlignment="1">
      <alignment horizontal="center"/>
    </xf>
    <xf numFmtId="10" fontId="2" fillId="0" borderId="46" xfId="5" applyNumberFormat="1" applyFont="1" applyFill="1" applyBorder="1" applyAlignment="1">
      <alignment horizontal="center"/>
    </xf>
    <xf numFmtId="10" fontId="2" fillId="0" borderId="29" xfId="5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0" fontId="2" fillId="4" borderId="28" xfId="5" applyNumberFormat="1" applyFont="1" applyFill="1" applyBorder="1" applyAlignment="1">
      <alignment horizontal="center"/>
    </xf>
    <xf numFmtId="10" fontId="2" fillId="4" borderId="33" xfId="5" applyNumberFormat="1" applyFont="1" applyFill="1" applyBorder="1" applyAlignment="1">
      <alignment horizontal="center"/>
    </xf>
    <xf numFmtId="10" fontId="2" fillId="4" borderId="7" xfId="5" applyNumberFormat="1" applyFont="1" applyFill="1" applyBorder="1" applyAlignment="1">
      <alignment horizontal="center"/>
    </xf>
    <xf numFmtId="10" fontId="2" fillId="4" borderId="10" xfId="5" applyNumberFormat="1" applyFont="1" applyFill="1" applyBorder="1" applyAlignment="1">
      <alignment horizontal="center"/>
    </xf>
    <xf numFmtId="10" fontId="2" fillId="4" borderId="8" xfId="5" applyNumberFormat="1" applyFont="1" applyFill="1" applyBorder="1" applyAlignment="1">
      <alignment horizontal="center"/>
    </xf>
    <xf numFmtId="10" fontId="2" fillId="4" borderId="42" xfId="5" applyNumberFormat="1" applyFont="1" applyFill="1" applyBorder="1" applyAlignment="1">
      <alignment horizontal="center"/>
    </xf>
    <xf numFmtId="1" fontId="1" fillId="0" borderId="28" xfId="0" applyNumberFormat="1" applyFont="1" applyBorder="1" applyAlignment="1">
      <alignment horizontal="left"/>
    </xf>
    <xf numFmtId="1" fontId="1" fillId="0" borderId="27" xfId="0" applyNumberFormat="1" applyFont="1" applyBorder="1" applyAlignment="1">
      <alignment horizontal="left"/>
    </xf>
    <xf numFmtId="1" fontId="1" fillId="0" borderId="29" xfId="0" applyNumberFormat="1" applyFont="1" applyBorder="1" applyAlignment="1">
      <alignment horizontal="left"/>
    </xf>
    <xf numFmtId="1" fontId="0" fillId="0" borderId="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31" xfId="0" applyFill="1" applyBorder="1"/>
    <xf numFmtId="0" fontId="20" fillId="0" borderId="27" xfId="0" applyFont="1" applyFill="1" applyBorder="1"/>
    <xf numFmtId="0" fontId="20" fillId="0" borderId="0" xfId="0" applyFont="1" applyFill="1" applyBorder="1"/>
    <xf numFmtId="0" fontId="2" fillId="0" borderId="27" xfId="0" applyFont="1" applyFill="1" applyBorder="1"/>
    <xf numFmtId="0" fontId="2" fillId="0" borderId="0" xfId="0" applyFont="1" applyFill="1" applyBorder="1"/>
    <xf numFmtId="0" fontId="6" fillId="0" borderId="27" xfId="0" applyFont="1" applyFill="1" applyBorder="1"/>
    <xf numFmtId="0" fontId="6" fillId="0" borderId="0" xfId="0" applyFont="1" applyFill="1" applyBorder="1"/>
    <xf numFmtId="0" fontId="26" fillId="0" borderId="27" xfId="3" applyFont="1" applyFill="1" applyBorder="1" applyAlignment="1">
      <alignment horizontal="left"/>
    </xf>
    <xf numFmtId="0" fontId="25" fillId="0" borderId="0" xfId="3" applyFont="1" applyFill="1" applyBorder="1" applyAlignment="1">
      <alignment horizontal="left"/>
    </xf>
    <xf numFmtId="0" fontId="25" fillId="0" borderId="31" xfId="3" applyFont="1" applyFill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9" fillId="0" borderId="31" xfId="0" applyFont="1" applyFill="1" applyBorder="1" applyAlignment="1">
      <alignment horizontal="left"/>
    </xf>
    <xf numFmtId="1" fontId="0" fillId="0" borderId="2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1" fontId="1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9" fillId="0" borderId="0" xfId="3" applyFont="1" applyFill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49" xfId="0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49" xfId="0" applyNumberFormat="1" applyFont="1" applyFill="1" applyBorder="1" applyAlignment="1">
      <alignment horizontal="center" vertical="center"/>
    </xf>
    <xf numFmtId="1" fontId="2" fillId="0" borderId="47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4" fillId="0" borderId="48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" fontId="2" fillId="0" borderId="48" xfId="0" applyNumberFormat="1" applyFont="1" applyBorder="1" applyAlignment="1">
      <alignment horizontal="center"/>
    </xf>
    <xf numFmtId="1" fontId="2" fillId="0" borderId="49" xfId="0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2" fillId="0" borderId="47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2" fillId="0" borderId="42" xfId="0" applyNumberFormat="1" applyFont="1" applyBorder="1" applyAlignment="1">
      <alignment horizontal="left" vertical="top" wrapText="1"/>
    </xf>
    <xf numFmtId="1" fontId="2" fillId="0" borderId="18" xfId="0" applyNumberFormat="1" applyFont="1" applyBorder="1" applyAlignment="1">
      <alignment horizontal="left" vertical="top" wrapText="1"/>
    </xf>
    <xf numFmtId="1" fontId="2" fillId="0" borderId="46" xfId="0" applyNumberFormat="1" applyFont="1" applyBorder="1" applyAlignment="1">
      <alignment horizontal="left" vertical="top" wrapText="1"/>
    </xf>
    <xf numFmtId="1" fontId="1" fillId="4" borderId="23" xfId="0" applyNumberFormat="1" applyFont="1" applyFill="1" applyBorder="1" applyAlignment="1">
      <alignment horizontal="center"/>
    </xf>
    <xf numFmtId="0" fontId="1" fillId="4" borderId="56" xfId="0" applyFont="1" applyFill="1" applyBorder="1" applyAlignment="1">
      <alignment horizontal="center"/>
    </xf>
    <xf numFmtId="1" fontId="1" fillId="4" borderId="55" xfId="0" applyNumberFormat="1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1" fontId="1" fillId="4" borderId="24" xfId="0" applyNumberFormat="1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8" fillId="2" borderId="27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9" fillId="0" borderId="2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30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2" xfId="0" applyBorder="1" applyAlignment="1">
      <alignment horizontal="left"/>
    </xf>
    <xf numFmtId="0" fontId="8" fillId="2" borderId="2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</cellXfs>
  <cellStyles count="6">
    <cellStyle name="Normal" xfId="0" builtinId="0"/>
    <cellStyle name="Normal 2" xfId="1" xr:uid="{00000000-0005-0000-0000-000001000000}"/>
    <cellStyle name="Normal 2 2 2" xfId="2" xr:uid="{00000000-0005-0000-0000-000002000000}"/>
    <cellStyle name="Normal_Sheet1" xfId="3" xr:uid="{00000000-0005-0000-0000-000003000000}"/>
    <cellStyle name="Percent" xfId="4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19050</xdr:colOff>
      <xdr:row>0</xdr:row>
      <xdr:rowOff>19050</xdr:rowOff>
    </xdr:from>
    <xdr:to>
      <xdr:col>34</xdr:col>
      <xdr:colOff>600075</xdr:colOff>
      <xdr:row>2</xdr:row>
      <xdr:rowOff>0</xdr:rowOff>
    </xdr:to>
    <xdr:pic>
      <xdr:nvPicPr>
        <xdr:cNvPr id="1119" name="Picture 1" descr="logo Bedford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1697950" y="19050"/>
          <a:ext cx="3019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19050</xdr:colOff>
      <xdr:row>4</xdr:row>
      <xdr:rowOff>0</xdr:rowOff>
    </xdr:from>
    <xdr:to>
      <xdr:col>34</xdr:col>
      <xdr:colOff>600075</xdr:colOff>
      <xdr:row>6</xdr:row>
      <xdr:rowOff>130174</xdr:rowOff>
    </xdr:to>
    <xdr:pic>
      <xdr:nvPicPr>
        <xdr:cNvPr id="1120" name="Picture 2" descr="logo Northampton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21697950" y="695325"/>
          <a:ext cx="30194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28575</xdr:colOff>
      <xdr:row>4</xdr:row>
      <xdr:rowOff>9525</xdr:rowOff>
    </xdr:from>
    <xdr:to>
      <xdr:col>35</xdr:col>
      <xdr:colOff>114300</xdr:colOff>
      <xdr:row>6</xdr:row>
      <xdr:rowOff>130174</xdr:rowOff>
    </xdr:to>
    <xdr:pic>
      <xdr:nvPicPr>
        <xdr:cNvPr id="1121" name="Picture 3" descr="Copy of logo Northampton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1707475" y="704850"/>
          <a:ext cx="3133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610658</xdr:colOff>
      <xdr:row>0</xdr:row>
      <xdr:rowOff>28574</xdr:rowOff>
    </xdr:from>
    <xdr:to>
      <xdr:col>16</xdr:col>
      <xdr:colOff>444500</xdr:colOff>
      <xdr:row>3</xdr:row>
      <xdr:rowOff>34774</xdr:rowOff>
    </xdr:to>
    <xdr:pic>
      <xdr:nvPicPr>
        <xdr:cNvPr id="1122" name="Picture 14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66158" y="28574"/>
          <a:ext cx="3622675" cy="53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16</xdr:col>
      <xdr:colOff>447675</xdr:colOff>
      <xdr:row>3</xdr:row>
      <xdr:rowOff>6200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69333" y="0"/>
          <a:ext cx="3622675" cy="53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1"/>
  <sheetViews>
    <sheetView view="pageBreakPreview" zoomScale="70" zoomScaleNormal="7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9" sqref="R9"/>
    </sheetView>
  </sheetViews>
  <sheetFormatPr defaultColWidth="9.140625" defaultRowHeight="12.75" x14ac:dyDescent="0.2"/>
  <cols>
    <col min="1" max="1" width="57.42578125" style="343" customWidth="1"/>
    <col min="2" max="2" width="10.140625" style="256" customWidth="1"/>
    <col min="3" max="4" width="9.85546875" style="289" customWidth="1"/>
    <col min="5" max="5" width="10.5703125" style="289" customWidth="1"/>
    <col min="6" max="6" width="12.140625" style="289" customWidth="1"/>
    <col min="7" max="7" width="10.140625" style="289" customWidth="1"/>
    <col min="8" max="8" width="9.28515625" style="289" bestFit="1" customWidth="1"/>
    <col min="9" max="10" width="9.28515625" style="289" customWidth="1"/>
    <col min="11" max="11" width="10.140625" style="289" customWidth="1"/>
    <col min="12" max="12" width="11.5703125" style="289" bestFit="1" customWidth="1"/>
    <col min="13" max="14" width="11.28515625" style="289" customWidth="1"/>
    <col min="15" max="15" width="10.42578125" style="343" bestFit="1" customWidth="1"/>
    <col min="16" max="16384" width="9.140625" style="289"/>
  </cols>
  <sheetData>
    <row r="1" spans="1:15" ht="21" customHeight="1" thickBot="1" x14ac:dyDescent="0.3">
      <c r="A1" s="680" t="s">
        <v>393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558"/>
    </row>
    <row r="2" spans="1:15" s="49" customFormat="1" ht="15" customHeight="1" thickBot="1" x14ac:dyDescent="0.25">
      <c r="A2" s="151" t="s">
        <v>0</v>
      </c>
      <c r="B2" s="682" t="s">
        <v>49</v>
      </c>
      <c r="C2" s="683"/>
      <c r="D2" s="682" t="s">
        <v>66</v>
      </c>
      <c r="E2" s="687"/>
      <c r="F2" s="687"/>
      <c r="G2" s="687"/>
      <c r="H2" s="687"/>
      <c r="I2" s="687"/>
      <c r="J2" s="688"/>
      <c r="K2" s="669" t="s">
        <v>67</v>
      </c>
      <c r="L2" s="684" t="s">
        <v>78</v>
      </c>
      <c r="M2" s="685"/>
      <c r="N2" s="686"/>
      <c r="O2" s="349" t="s">
        <v>5</v>
      </c>
    </row>
    <row r="3" spans="1:15" s="256" customFormat="1" x14ac:dyDescent="0.2">
      <c r="A3" s="147"/>
      <c r="B3" s="152" t="s">
        <v>89</v>
      </c>
      <c r="C3" s="290" t="s">
        <v>4</v>
      </c>
      <c r="D3" s="152" t="s">
        <v>89</v>
      </c>
      <c r="E3" s="204" t="s">
        <v>134</v>
      </c>
      <c r="F3" s="670" t="s">
        <v>4</v>
      </c>
      <c r="G3" s="287" t="s">
        <v>4</v>
      </c>
      <c r="H3" s="287" t="s">
        <v>4</v>
      </c>
      <c r="I3" s="672" t="s">
        <v>4</v>
      </c>
      <c r="J3" s="673" t="s">
        <v>134</v>
      </c>
      <c r="K3" s="248" t="s">
        <v>89</v>
      </c>
      <c r="L3" s="152" t="s">
        <v>134</v>
      </c>
      <c r="M3" s="672" t="s">
        <v>53</v>
      </c>
      <c r="N3" s="670" t="s">
        <v>4</v>
      </c>
      <c r="O3" s="581"/>
    </row>
    <row r="4" spans="1:15" s="256" customFormat="1" x14ac:dyDescent="0.2">
      <c r="A4" s="94"/>
      <c r="B4" s="258" t="s">
        <v>90</v>
      </c>
      <c r="C4" s="291" t="s">
        <v>208</v>
      </c>
      <c r="D4" s="258" t="s">
        <v>90</v>
      </c>
      <c r="E4" s="202" t="s">
        <v>159</v>
      </c>
      <c r="F4" s="671" t="s">
        <v>76</v>
      </c>
      <c r="G4" s="213" t="s">
        <v>57</v>
      </c>
      <c r="H4" s="213" t="s">
        <v>63</v>
      </c>
      <c r="I4" s="675" t="s">
        <v>77</v>
      </c>
      <c r="J4" s="674" t="s">
        <v>136</v>
      </c>
      <c r="K4" s="250" t="s">
        <v>90</v>
      </c>
      <c r="L4" s="133" t="s">
        <v>136</v>
      </c>
      <c r="M4" s="675" t="s">
        <v>203</v>
      </c>
      <c r="N4" s="671" t="s">
        <v>62</v>
      </c>
      <c r="O4" s="316"/>
    </row>
    <row r="5" spans="1:15" s="256" customFormat="1" ht="13.5" thickBot="1" x14ac:dyDescent="0.25">
      <c r="A5" s="60"/>
      <c r="B5" s="357" t="s">
        <v>80</v>
      </c>
      <c r="C5" s="292" t="s">
        <v>80</v>
      </c>
      <c r="D5" s="357" t="s">
        <v>173</v>
      </c>
      <c r="E5" s="205" t="s">
        <v>160</v>
      </c>
      <c r="F5" s="205" t="s">
        <v>81</v>
      </c>
      <c r="G5" s="270" t="s">
        <v>82</v>
      </c>
      <c r="H5" s="270" t="s">
        <v>82</v>
      </c>
      <c r="I5" s="245" t="s">
        <v>83</v>
      </c>
      <c r="J5" s="358" t="s">
        <v>83</v>
      </c>
      <c r="K5" s="293" t="s">
        <v>131</v>
      </c>
      <c r="L5" s="357" t="s">
        <v>217</v>
      </c>
      <c r="M5" s="245">
        <v>49</v>
      </c>
      <c r="N5" s="205" t="s">
        <v>85</v>
      </c>
      <c r="O5" s="317"/>
    </row>
    <row r="6" spans="1:15" s="256" customFormat="1" x14ac:dyDescent="0.2">
      <c r="A6" s="148" t="s">
        <v>71</v>
      </c>
      <c r="B6" s="544"/>
      <c r="C6" s="294"/>
      <c r="E6" s="255"/>
      <c r="G6" s="565"/>
      <c r="H6" s="261"/>
      <c r="I6" s="295"/>
      <c r="J6" s="122"/>
      <c r="K6" s="296"/>
      <c r="L6" s="577"/>
      <c r="M6" s="579"/>
      <c r="N6" s="579"/>
      <c r="O6" s="581"/>
    </row>
    <row r="7" spans="1:15" x14ac:dyDescent="0.2">
      <c r="A7" s="192"/>
      <c r="B7" s="258"/>
      <c r="C7" s="294"/>
      <c r="D7" s="256"/>
      <c r="E7" s="255"/>
      <c r="F7" s="256"/>
      <c r="G7" s="565"/>
      <c r="H7" s="376"/>
      <c r="I7" s="255"/>
      <c r="J7" s="122"/>
      <c r="K7" s="296"/>
      <c r="L7" s="577"/>
      <c r="M7" s="565"/>
      <c r="N7" s="565"/>
      <c r="O7" s="316">
        <f>SUM(B7:N7)</f>
        <v>0</v>
      </c>
    </row>
    <row r="8" spans="1:15" x14ac:dyDescent="0.2">
      <c r="A8" s="192" t="s">
        <v>187</v>
      </c>
      <c r="B8" s="258"/>
      <c r="C8" s="294"/>
      <c r="D8" s="256"/>
      <c r="E8" s="255"/>
      <c r="F8" s="256"/>
      <c r="G8" s="565"/>
      <c r="H8" s="376"/>
      <c r="I8" s="255"/>
      <c r="J8" s="122"/>
      <c r="K8" s="296"/>
      <c r="L8" s="577"/>
      <c r="M8" s="565"/>
      <c r="N8" s="565"/>
      <c r="O8" s="316">
        <f>SUM(B8:N8)</f>
        <v>0</v>
      </c>
    </row>
    <row r="9" spans="1:15" ht="13.5" thickBot="1" x14ac:dyDescent="0.25">
      <c r="A9" s="192" t="s">
        <v>91</v>
      </c>
      <c r="B9" s="258"/>
      <c r="C9" s="294"/>
      <c r="D9" s="256"/>
      <c r="E9" s="255"/>
      <c r="F9" s="256">
        <v>8</v>
      </c>
      <c r="G9" s="565"/>
      <c r="H9" s="376"/>
      <c r="I9" s="255"/>
      <c r="J9" s="122"/>
      <c r="K9" s="296"/>
      <c r="L9" s="577"/>
      <c r="M9" s="565"/>
      <c r="N9" s="565"/>
      <c r="O9" s="317">
        <f>SUM(B9:N9)</f>
        <v>8</v>
      </c>
    </row>
    <row r="10" spans="1:15" s="49" customFormat="1" ht="12.75" customHeight="1" x14ac:dyDescent="0.2">
      <c r="A10" s="61" t="s">
        <v>5</v>
      </c>
      <c r="B10" s="77">
        <f t="shared" ref="B10:J10" si="0">SUM(B6:B9)</f>
        <v>0</v>
      </c>
      <c r="C10" s="431">
        <f t="shared" si="0"/>
        <v>0</v>
      </c>
      <c r="D10" s="75">
        <f t="shared" si="0"/>
        <v>0</v>
      </c>
      <c r="E10" s="218">
        <f t="shared" si="0"/>
        <v>0</v>
      </c>
      <c r="F10" s="62">
        <v>8</v>
      </c>
      <c r="G10" s="568">
        <f t="shared" si="0"/>
        <v>0</v>
      </c>
      <c r="H10" s="568">
        <f t="shared" si="0"/>
        <v>0</v>
      </c>
      <c r="I10" s="215">
        <f t="shared" si="0"/>
        <v>0</v>
      </c>
      <c r="J10" s="72">
        <f t="shared" si="0"/>
        <v>0</v>
      </c>
      <c r="K10" s="61">
        <v>0</v>
      </c>
      <c r="L10" s="77">
        <f>SUM(L6:L9)</f>
        <v>0</v>
      </c>
      <c r="M10" s="568">
        <f>SUM(M6:M9)</f>
        <v>0</v>
      </c>
      <c r="N10" s="568">
        <f>SUM(N6:N9)</f>
        <v>0</v>
      </c>
      <c r="O10" s="79">
        <f>SUM(O6:O9)</f>
        <v>8</v>
      </c>
    </row>
    <row r="11" spans="1:15" s="49" customFormat="1" x14ac:dyDescent="0.2">
      <c r="A11" s="63" t="s">
        <v>7</v>
      </c>
      <c r="B11" s="78">
        <v>0</v>
      </c>
      <c r="C11" s="432">
        <v>0</v>
      </c>
      <c r="D11" s="67">
        <v>0</v>
      </c>
      <c r="E11" s="97">
        <v>0</v>
      </c>
      <c r="F11" s="64">
        <v>2</v>
      </c>
      <c r="G11" s="165">
        <v>0</v>
      </c>
      <c r="H11" s="165">
        <v>0</v>
      </c>
      <c r="I11" s="97">
        <v>0</v>
      </c>
      <c r="J11" s="73">
        <v>0</v>
      </c>
      <c r="K11" s="63">
        <v>0</v>
      </c>
      <c r="L11" s="78">
        <v>0</v>
      </c>
      <c r="M11" s="165">
        <v>0</v>
      </c>
      <c r="N11" s="165">
        <v>0</v>
      </c>
      <c r="O11" s="63">
        <f>SUM(B11:N11)</f>
        <v>2</v>
      </c>
    </row>
    <row r="12" spans="1:15" s="49" customFormat="1" ht="13.5" thickBot="1" x14ac:dyDescent="0.25">
      <c r="A12" s="63" t="s">
        <v>52</v>
      </c>
      <c r="B12" s="78">
        <f t="shared" ref="B12:N12" si="1">B10+B11</f>
        <v>0</v>
      </c>
      <c r="C12" s="432">
        <f t="shared" si="1"/>
        <v>0</v>
      </c>
      <c r="D12" s="76">
        <f t="shared" si="1"/>
        <v>0</v>
      </c>
      <c r="E12" s="219">
        <f t="shared" si="1"/>
        <v>0</v>
      </c>
      <c r="F12" s="201">
        <f t="shared" si="1"/>
        <v>10</v>
      </c>
      <c r="G12" s="569">
        <f t="shared" si="1"/>
        <v>0</v>
      </c>
      <c r="H12" s="569">
        <f t="shared" si="1"/>
        <v>0</v>
      </c>
      <c r="I12" s="216">
        <f t="shared" si="1"/>
        <v>0</v>
      </c>
      <c r="J12" s="93">
        <f t="shared" si="1"/>
        <v>0</v>
      </c>
      <c r="K12" s="81">
        <v>0</v>
      </c>
      <c r="L12" s="543">
        <f t="shared" si="1"/>
        <v>0</v>
      </c>
      <c r="M12" s="569">
        <f t="shared" si="1"/>
        <v>0</v>
      </c>
      <c r="N12" s="569">
        <f t="shared" si="1"/>
        <v>0</v>
      </c>
      <c r="O12" s="63">
        <f>SUM(B12:N12)</f>
        <v>10</v>
      </c>
    </row>
    <row r="13" spans="1:15" s="50" customFormat="1" ht="13.5" thickBot="1" x14ac:dyDescent="0.25">
      <c r="A13" s="156" t="s">
        <v>51</v>
      </c>
      <c r="B13" s="66">
        <f t="shared" ref="B13:O13" si="2">IF(B10=0,0,(B12-B10)/B10)</f>
        <v>0</v>
      </c>
      <c r="C13" s="547">
        <f t="shared" si="2"/>
        <v>0</v>
      </c>
      <c r="D13" s="74">
        <f t="shared" si="2"/>
        <v>0</v>
      </c>
      <c r="E13" s="217">
        <f t="shared" si="2"/>
        <v>0</v>
      </c>
      <c r="F13" s="554">
        <f t="shared" si="2"/>
        <v>0.25</v>
      </c>
      <c r="G13" s="570">
        <f t="shared" si="2"/>
        <v>0</v>
      </c>
      <c r="H13" s="570">
        <f t="shared" si="2"/>
        <v>0</v>
      </c>
      <c r="I13" s="217">
        <f t="shared" si="2"/>
        <v>0</v>
      </c>
      <c r="J13" s="65">
        <f t="shared" si="2"/>
        <v>0</v>
      </c>
      <c r="K13" s="51">
        <f t="shared" si="2"/>
        <v>0</v>
      </c>
      <c r="L13" s="66">
        <f t="shared" si="2"/>
        <v>0</v>
      </c>
      <c r="M13" s="570">
        <f t="shared" si="2"/>
        <v>0</v>
      </c>
      <c r="N13" s="570">
        <f t="shared" si="2"/>
        <v>0</v>
      </c>
      <c r="O13" s="51">
        <f t="shared" si="2"/>
        <v>0.25</v>
      </c>
    </row>
    <row r="14" spans="1:15" s="50" customFormat="1" x14ac:dyDescent="0.2">
      <c r="A14" s="142" t="s">
        <v>139</v>
      </c>
      <c r="B14" s="298"/>
      <c r="C14" s="297"/>
      <c r="D14" s="298"/>
      <c r="E14" s="299"/>
      <c r="F14" s="301"/>
      <c r="G14" s="571"/>
      <c r="H14" s="571"/>
      <c r="I14" s="299"/>
      <c r="J14" s="302"/>
      <c r="K14" s="300"/>
      <c r="L14" s="298"/>
      <c r="M14" s="571"/>
      <c r="N14" s="571"/>
      <c r="O14" s="316"/>
    </row>
    <row r="15" spans="1:15" s="50" customFormat="1" ht="12" customHeight="1" x14ac:dyDescent="0.2">
      <c r="A15" s="154"/>
      <c r="B15" s="305"/>
      <c r="C15" s="304"/>
      <c r="D15" s="305"/>
      <c r="E15" s="306"/>
      <c r="F15" s="308"/>
      <c r="G15" s="566"/>
      <c r="H15" s="566"/>
      <c r="I15" s="306"/>
      <c r="J15" s="309"/>
      <c r="K15" s="307"/>
      <c r="L15" s="305"/>
      <c r="M15" s="566"/>
      <c r="N15" s="566"/>
      <c r="O15" s="316"/>
    </row>
    <row r="16" spans="1:15" s="50" customFormat="1" x14ac:dyDescent="0.2">
      <c r="A16" s="150" t="s">
        <v>92</v>
      </c>
      <c r="B16" s="305"/>
      <c r="C16" s="304"/>
      <c r="D16" s="305"/>
      <c r="E16" s="306"/>
      <c r="F16" s="308"/>
      <c r="G16" s="566"/>
      <c r="H16" s="566"/>
      <c r="I16" s="306">
        <v>7</v>
      </c>
      <c r="J16" s="309"/>
      <c r="K16" s="307"/>
      <c r="L16" s="305"/>
      <c r="M16" s="566"/>
      <c r="N16" s="566"/>
      <c r="O16" s="316">
        <f>SUM(B16:N16)</f>
        <v>7</v>
      </c>
    </row>
    <row r="17" spans="1:15" s="50" customFormat="1" x14ac:dyDescent="0.2">
      <c r="A17" s="150" t="s">
        <v>93</v>
      </c>
      <c r="B17" s="305">
        <v>2</v>
      </c>
      <c r="C17" s="304">
        <v>8</v>
      </c>
      <c r="D17" s="305"/>
      <c r="E17" s="306"/>
      <c r="F17" s="308"/>
      <c r="G17" s="566"/>
      <c r="H17" s="566"/>
      <c r="I17" s="306"/>
      <c r="J17" s="309"/>
      <c r="K17" s="307"/>
      <c r="L17" s="305"/>
      <c r="M17" s="566"/>
      <c r="N17" s="566"/>
      <c r="O17" s="316">
        <f>SUM(B17:N17)</f>
        <v>10</v>
      </c>
    </row>
    <row r="18" spans="1:15" s="50" customFormat="1" ht="13.5" thickBot="1" x14ac:dyDescent="0.25">
      <c r="A18" s="150" t="s">
        <v>146</v>
      </c>
      <c r="B18" s="305"/>
      <c r="C18" s="304"/>
      <c r="D18" s="310"/>
      <c r="E18" s="311"/>
      <c r="F18" s="313"/>
      <c r="G18" s="572"/>
      <c r="H18" s="572"/>
      <c r="I18" s="311"/>
      <c r="J18" s="314"/>
      <c r="K18" s="312">
        <v>4</v>
      </c>
      <c r="L18" s="310"/>
      <c r="M18" s="572"/>
      <c r="N18" s="572"/>
      <c r="O18" s="316">
        <f>SUM(B18:N18)</f>
        <v>4</v>
      </c>
    </row>
    <row r="19" spans="1:15" s="50" customFormat="1" x14ac:dyDescent="0.2">
      <c r="A19" s="77" t="s">
        <v>5</v>
      </c>
      <c r="B19" s="77">
        <v>2</v>
      </c>
      <c r="C19" s="431">
        <v>8</v>
      </c>
      <c r="D19" s="75">
        <f>SUM(D16:D18)</f>
        <v>0</v>
      </c>
      <c r="E19" s="218">
        <f t="shared" ref="E19:O19" si="3">SUM(E14:E18)</f>
        <v>0</v>
      </c>
      <c r="F19" s="62">
        <f t="shared" si="3"/>
        <v>0</v>
      </c>
      <c r="G19" s="568">
        <f t="shared" si="3"/>
        <v>0</v>
      </c>
      <c r="H19" s="568">
        <f t="shared" si="3"/>
        <v>0</v>
      </c>
      <c r="I19" s="215">
        <f t="shared" si="3"/>
        <v>7</v>
      </c>
      <c r="J19" s="72">
        <f t="shared" si="3"/>
        <v>0</v>
      </c>
      <c r="K19" s="61">
        <f t="shared" si="3"/>
        <v>4</v>
      </c>
      <c r="L19" s="77">
        <f t="shared" si="3"/>
        <v>0</v>
      </c>
      <c r="M19" s="568">
        <f t="shared" si="3"/>
        <v>0</v>
      </c>
      <c r="N19" s="568">
        <f t="shared" si="3"/>
        <v>0</v>
      </c>
      <c r="O19" s="61">
        <f t="shared" si="3"/>
        <v>21</v>
      </c>
    </row>
    <row r="20" spans="1:15" s="50" customFormat="1" x14ac:dyDescent="0.2">
      <c r="A20" s="78" t="s">
        <v>7</v>
      </c>
      <c r="B20" s="78">
        <v>1</v>
      </c>
      <c r="C20" s="432">
        <v>1</v>
      </c>
      <c r="D20" s="67">
        <v>0</v>
      </c>
      <c r="E20" s="97">
        <v>0</v>
      </c>
      <c r="F20" s="64">
        <v>0</v>
      </c>
      <c r="G20" s="165">
        <v>0</v>
      </c>
      <c r="H20" s="172">
        <v>0</v>
      </c>
      <c r="I20" s="97">
        <v>1</v>
      </c>
      <c r="J20" s="73">
        <v>0</v>
      </c>
      <c r="K20" s="63">
        <v>1</v>
      </c>
      <c r="L20" s="78">
        <v>0</v>
      </c>
      <c r="M20" s="165">
        <v>0</v>
      </c>
      <c r="N20" s="165">
        <v>0</v>
      </c>
      <c r="O20" s="63">
        <f>SUM(B20:N20)</f>
        <v>4</v>
      </c>
    </row>
    <row r="21" spans="1:15" s="50" customFormat="1" ht="13.5" thickBot="1" x14ac:dyDescent="0.25">
      <c r="A21" s="78" t="s">
        <v>52</v>
      </c>
      <c r="B21" s="78">
        <f t="shared" ref="B21:M21" si="4">B19+B20</f>
        <v>3</v>
      </c>
      <c r="C21" s="432">
        <f t="shared" si="4"/>
        <v>9</v>
      </c>
      <c r="D21" s="76">
        <f t="shared" si="4"/>
        <v>0</v>
      </c>
      <c r="E21" s="219">
        <f>E19+E20</f>
        <v>0</v>
      </c>
      <c r="F21" s="201">
        <f t="shared" si="4"/>
        <v>0</v>
      </c>
      <c r="G21" s="569">
        <f t="shared" si="4"/>
        <v>0</v>
      </c>
      <c r="H21" s="569">
        <f t="shared" si="4"/>
        <v>0</v>
      </c>
      <c r="I21" s="216">
        <f t="shared" si="4"/>
        <v>8</v>
      </c>
      <c r="J21" s="93">
        <f t="shared" si="4"/>
        <v>0</v>
      </c>
      <c r="K21" s="81">
        <f t="shared" si="4"/>
        <v>5</v>
      </c>
      <c r="L21" s="543">
        <f t="shared" si="4"/>
        <v>0</v>
      </c>
      <c r="M21" s="569">
        <f t="shared" si="4"/>
        <v>0</v>
      </c>
      <c r="N21" s="569">
        <v>0</v>
      </c>
      <c r="O21" s="63">
        <f>O19+O20</f>
        <v>25</v>
      </c>
    </row>
    <row r="22" spans="1:15" s="50" customFormat="1" ht="13.5" thickBot="1" x14ac:dyDescent="0.25">
      <c r="A22" s="149" t="s">
        <v>51</v>
      </c>
      <c r="B22" s="66">
        <f t="shared" ref="B22:N22" si="5">IF(B19=0,0,(B21-B19)/B19)</f>
        <v>0.5</v>
      </c>
      <c r="C22" s="547">
        <f t="shared" si="5"/>
        <v>0.125</v>
      </c>
      <c r="D22" s="74">
        <f t="shared" si="5"/>
        <v>0</v>
      </c>
      <c r="E22" s="217">
        <f t="shared" si="5"/>
        <v>0</v>
      </c>
      <c r="F22" s="554">
        <f t="shared" si="5"/>
        <v>0</v>
      </c>
      <c r="G22" s="570">
        <f t="shared" si="5"/>
        <v>0</v>
      </c>
      <c r="H22" s="570">
        <f t="shared" si="5"/>
        <v>0</v>
      </c>
      <c r="I22" s="217">
        <f t="shared" si="5"/>
        <v>0.14285714285714285</v>
      </c>
      <c r="J22" s="65">
        <f t="shared" si="5"/>
        <v>0</v>
      </c>
      <c r="K22" s="51">
        <f t="shared" si="5"/>
        <v>0.25</v>
      </c>
      <c r="L22" s="66">
        <f t="shared" si="5"/>
        <v>0</v>
      </c>
      <c r="M22" s="570">
        <f t="shared" si="5"/>
        <v>0</v>
      </c>
      <c r="N22" s="570">
        <f t="shared" si="5"/>
        <v>0</v>
      </c>
      <c r="O22" s="51">
        <f>IF(O19=0,0,(O21-O19)/O19)</f>
        <v>0.19047619047619047</v>
      </c>
    </row>
    <row r="23" spans="1:15" x14ac:dyDescent="0.2">
      <c r="A23" s="105" t="s">
        <v>72</v>
      </c>
      <c r="B23" s="258"/>
      <c r="C23" s="294"/>
      <c r="D23" s="256"/>
      <c r="E23" s="255"/>
      <c r="F23" s="256"/>
      <c r="G23" s="376"/>
      <c r="H23" s="376"/>
      <c r="I23" s="255"/>
      <c r="J23" s="122"/>
      <c r="K23" s="377"/>
      <c r="L23" s="152"/>
      <c r="M23" s="261"/>
      <c r="N23" s="261"/>
      <c r="O23" s="316"/>
    </row>
    <row r="24" spans="1:15" x14ac:dyDescent="0.2">
      <c r="A24" s="106"/>
      <c r="B24" s="258"/>
      <c r="C24" s="294"/>
      <c r="D24" s="256"/>
      <c r="E24" s="255"/>
      <c r="F24" s="256"/>
      <c r="G24" s="376"/>
      <c r="H24" s="376"/>
      <c r="I24" s="255"/>
      <c r="J24" s="122"/>
      <c r="K24" s="377"/>
      <c r="L24" s="258"/>
      <c r="M24" s="376"/>
      <c r="N24" s="376"/>
      <c r="O24" s="316">
        <f>SUM(B24:N24)</f>
        <v>0</v>
      </c>
    </row>
    <row r="25" spans="1:15" ht="13.5" thickBot="1" x14ac:dyDescent="0.25">
      <c r="A25" s="120" t="s">
        <v>94</v>
      </c>
      <c r="B25" s="258"/>
      <c r="C25" s="294"/>
      <c r="D25" s="256"/>
      <c r="E25" s="255"/>
      <c r="F25" s="256"/>
      <c r="G25" s="376">
        <v>2</v>
      </c>
      <c r="H25" s="376"/>
      <c r="I25" s="255"/>
      <c r="J25" s="122"/>
      <c r="K25" s="377"/>
      <c r="L25" s="259"/>
      <c r="M25" s="264"/>
      <c r="N25" s="264"/>
      <c r="O25" s="316">
        <f>SUM(B25:N25)</f>
        <v>2</v>
      </c>
    </row>
    <row r="26" spans="1:15" s="49" customFormat="1" x14ac:dyDescent="0.2">
      <c r="A26" s="63" t="s">
        <v>5</v>
      </c>
      <c r="B26" s="77">
        <f t="shared" ref="B26:J26" si="6">SUM(B23:B25)</f>
        <v>0</v>
      </c>
      <c r="C26" s="431">
        <f t="shared" si="6"/>
        <v>0</v>
      </c>
      <c r="D26" s="75">
        <f t="shared" ref="D26" si="7">SUM(D21:D25)</f>
        <v>0</v>
      </c>
      <c r="E26" s="218">
        <f t="shared" si="6"/>
        <v>0</v>
      </c>
      <c r="F26" s="62">
        <f t="shared" si="6"/>
        <v>0</v>
      </c>
      <c r="G26" s="568">
        <f t="shared" si="6"/>
        <v>2</v>
      </c>
      <c r="H26" s="568">
        <f t="shared" si="6"/>
        <v>0</v>
      </c>
      <c r="I26" s="215">
        <f t="shared" si="6"/>
        <v>0</v>
      </c>
      <c r="J26" s="72">
        <f t="shared" si="6"/>
        <v>0</v>
      </c>
      <c r="K26" s="61">
        <v>0</v>
      </c>
      <c r="L26" s="77">
        <f>SUM(L23:L25)</f>
        <v>0</v>
      </c>
      <c r="M26" s="568">
        <v>0</v>
      </c>
      <c r="N26" s="568">
        <f>SUM(N23:N25)</f>
        <v>0</v>
      </c>
      <c r="O26" s="61">
        <f>SUM(O23:O25)</f>
        <v>2</v>
      </c>
    </row>
    <row r="27" spans="1:15" s="49" customFormat="1" x14ac:dyDescent="0.2">
      <c r="A27" s="63" t="s">
        <v>7</v>
      </c>
      <c r="B27" s="78">
        <v>0</v>
      </c>
      <c r="C27" s="432">
        <v>0</v>
      </c>
      <c r="D27" s="67">
        <v>0</v>
      </c>
      <c r="E27" s="97">
        <v>0</v>
      </c>
      <c r="F27" s="64">
        <v>0</v>
      </c>
      <c r="G27" s="165">
        <v>0</v>
      </c>
      <c r="H27" s="165">
        <v>0</v>
      </c>
      <c r="I27" s="97">
        <v>0</v>
      </c>
      <c r="J27" s="73">
        <v>0</v>
      </c>
      <c r="K27" s="80">
        <v>0</v>
      </c>
      <c r="L27" s="78">
        <v>0</v>
      </c>
      <c r="M27" s="165">
        <v>0</v>
      </c>
      <c r="N27" s="165">
        <v>1</v>
      </c>
      <c r="O27" s="63">
        <f>SUM(B27:N27)</f>
        <v>1</v>
      </c>
    </row>
    <row r="28" spans="1:15" s="49" customFormat="1" ht="13.5" thickBot="1" x14ac:dyDescent="0.25">
      <c r="A28" s="63" t="s">
        <v>6</v>
      </c>
      <c r="B28" s="78">
        <f t="shared" ref="B28:O28" si="8">B26+B27</f>
        <v>0</v>
      </c>
      <c r="C28" s="432">
        <f t="shared" si="8"/>
        <v>0</v>
      </c>
      <c r="D28" s="76">
        <f t="shared" si="8"/>
        <v>0</v>
      </c>
      <c r="E28" s="219">
        <f t="shared" si="8"/>
        <v>0</v>
      </c>
      <c r="F28" s="201">
        <f t="shared" si="8"/>
        <v>0</v>
      </c>
      <c r="G28" s="569">
        <f t="shared" si="8"/>
        <v>2</v>
      </c>
      <c r="H28" s="569">
        <f t="shared" si="8"/>
        <v>0</v>
      </c>
      <c r="I28" s="216">
        <f t="shared" si="8"/>
        <v>0</v>
      </c>
      <c r="J28" s="93">
        <f t="shared" si="8"/>
        <v>0</v>
      </c>
      <c r="K28" s="81">
        <v>0</v>
      </c>
      <c r="L28" s="543">
        <f t="shared" si="8"/>
        <v>0</v>
      </c>
      <c r="M28" s="569">
        <f t="shared" si="8"/>
        <v>0</v>
      </c>
      <c r="N28" s="569">
        <f t="shared" si="8"/>
        <v>1</v>
      </c>
      <c r="O28" s="63">
        <f t="shared" si="8"/>
        <v>3</v>
      </c>
    </row>
    <row r="29" spans="1:15" s="49" customFormat="1" ht="13.5" thickBot="1" x14ac:dyDescent="0.25">
      <c r="A29" s="81" t="s">
        <v>51</v>
      </c>
      <c r="B29" s="66">
        <f t="shared" ref="B29:O29" si="9">IF(B26=0,0,(B28-B26)/B26)</f>
        <v>0</v>
      </c>
      <c r="C29" s="547">
        <f t="shared" si="9"/>
        <v>0</v>
      </c>
      <c r="D29" s="74">
        <f t="shared" si="9"/>
        <v>0</v>
      </c>
      <c r="E29" s="217">
        <f t="shared" si="9"/>
        <v>0</v>
      </c>
      <c r="F29" s="554">
        <f t="shared" si="9"/>
        <v>0</v>
      </c>
      <c r="G29" s="570">
        <f t="shared" si="9"/>
        <v>0</v>
      </c>
      <c r="H29" s="570">
        <f t="shared" si="9"/>
        <v>0</v>
      </c>
      <c r="I29" s="217">
        <f t="shared" si="9"/>
        <v>0</v>
      </c>
      <c r="J29" s="65">
        <f t="shared" si="9"/>
        <v>0</v>
      </c>
      <c r="K29" s="51">
        <f t="shared" si="9"/>
        <v>0</v>
      </c>
      <c r="L29" s="66">
        <f t="shared" si="9"/>
        <v>0</v>
      </c>
      <c r="M29" s="570">
        <f t="shared" si="9"/>
        <v>0</v>
      </c>
      <c r="N29" s="570">
        <f t="shared" si="9"/>
        <v>0</v>
      </c>
      <c r="O29" s="51">
        <f t="shared" si="9"/>
        <v>0.5</v>
      </c>
    </row>
    <row r="30" spans="1:15" s="49" customFormat="1" x14ac:dyDescent="0.2">
      <c r="A30" s="117" t="s">
        <v>95</v>
      </c>
      <c r="B30" s="298"/>
      <c r="C30" s="297"/>
      <c r="D30" s="298"/>
      <c r="E30" s="299"/>
      <c r="F30" s="301"/>
      <c r="G30" s="571"/>
      <c r="H30" s="571"/>
      <c r="I30" s="299"/>
      <c r="J30" s="302"/>
      <c r="K30" s="300"/>
      <c r="L30" s="298"/>
      <c r="M30" s="571"/>
      <c r="N30" s="571"/>
      <c r="O30" s="315"/>
    </row>
    <row r="31" spans="1:15" s="49" customFormat="1" x14ac:dyDescent="0.2">
      <c r="A31" s="120"/>
      <c r="B31" s="305"/>
      <c r="C31" s="304"/>
      <c r="D31" s="305"/>
      <c r="E31" s="306"/>
      <c r="F31" s="308"/>
      <c r="G31" s="566"/>
      <c r="H31" s="566"/>
      <c r="I31" s="306"/>
      <c r="J31" s="309"/>
      <c r="K31" s="307"/>
      <c r="L31" s="305"/>
      <c r="M31" s="566"/>
      <c r="N31" s="566"/>
      <c r="O31" s="316">
        <f t="shared" ref="O31:O34" si="10">SUM(B31:N31)</f>
        <v>0</v>
      </c>
    </row>
    <row r="32" spans="1:15" s="49" customFormat="1" x14ac:dyDescent="0.2">
      <c r="A32" s="119">
        <v>917</v>
      </c>
      <c r="B32" s="305"/>
      <c r="C32" s="304"/>
      <c r="D32" s="305"/>
      <c r="E32" s="306"/>
      <c r="F32" s="308"/>
      <c r="G32" s="566"/>
      <c r="H32" s="566"/>
      <c r="I32" s="306"/>
      <c r="J32" s="309"/>
      <c r="K32" s="307"/>
      <c r="L32" s="305"/>
      <c r="M32" s="566">
        <v>2</v>
      </c>
      <c r="N32" s="566"/>
      <c r="O32" s="316">
        <f t="shared" si="10"/>
        <v>2</v>
      </c>
    </row>
    <row r="33" spans="1:15" s="49" customFormat="1" x14ac:dyDescent="0.2">
      <c r="A33" s="119">
        <v>919</v>
      </c>
      <c r="B33" s="305"/>
      <c r="C33" s="304"/>
      <c r="D33" s="305"/>
      <c r="E33" s="306"/>
      <c r="F33" s="308"/>
      <c r="G33" s="566"/>
      <c r="H33" s="566"/>
      <c r="I33" s="306"/>
      <c r="J33" s="309"/>
      <c r="K33" s="307"/>
      <c r="L33" s="305"/>
      <c r="M33" s="566">
        <v>3</v>
      </c>
      <c r="N33" s="566"/>
      <c r="O33" s="316">
        <f t="shared" si="10"/>
        <v>3</v>
      </c>
    </row>
    <row r="34" spans="1:15" s="49" customFormat="1" ht="13.5" thickBot="1" x14ac:dyDescent="0.25">
      <c r="A34" s="121" t="s">
        <v>202</v>
      </c>
      <c r="B34" s="305"/>
      <c r="C34" s="304"/>
      <c r="D34" s="310"/>
      <c r="E34" s="311"/>
      <c r="F34" s="313"/>
      <c r="G34" s="572"/>
      <c r="H34" s="572"/>
      <c r="I34" s="311"/>
      <c r="J34" s="314"/>
      <c r="K34" s="312"/>
      <c r="L34" s="310"/>
      <c r="M34" s="572">
        <v>1</v>
      </c>
      <c r="N34" s="572"/>
      <c r="O34" s="316">
        <f t="shared" si="10"/>
        <v>1</v>
      </c>
    </row>
    <row r="35" spans="1:15" s="49" customFormat="1" x14ac:dyDescent="0.2">
      <c r="A35" s="79" t="s">
        <v>5</v>
      </c>
      <c r="B35" s="77">
        <f>SUM(B30:B34)</f>
        <v>0</v>
      </c>
      <c r="C35" s="431">
        <f>SUM(C30:C34)</f>
        <v>0</v>
      </c>
      <c r="D35" s="75">
        <f>SUM(D32:D34)</f>
        <v>0</v>
      </c>
      <c r="E35" s="214">
        <f t="shared" ref="E35:O35" si="11">SUM(E30:E34)</f>
        <v>0</v>
      </c>
      <c r="F35" s="200">
        <f t="shared" si="11"/>
        <v>0</v>
      </c>
      <c r="G35" s="425">
        <f t="shared" si="11"/>
        <v>0</v>
      </c>
      <c r="H35" s="425">
        <f t="shared" si="11"/>
        <v>0</v>
      </c>
      <c r="I35" s="220">
        <f t="shared" si="11"/>
        <v>0</v>
      </c>
      <c r="J35" s="96">
        <f t="shared" si="11"/>
        <v>0</v>
      </c>
      <c r="K35" s="79">
        <f t="shared" si="11"/>
        <v>0</v>
      </c>
      <c r="L35" s="542">
        <f t="shared" si="11"/>
        <v>0</v>
      </c>
      <c r="M35" s="425">
        <f t="shared" si="11"/>
        <v>6</v>
      </c>
      <c r="N35" s="425">
        <f t="shared" si="11"/>
        <v>0</v>
      </c>
      <c r="O35" s="61">
        <f t="shared" si="11"/>
        <v>6</v>
      </c>
    </row>
    <row r="36" spans="1:15" s="49" customFormat="1" x14ac:dyDescent="0.2">
      <c r="A36" s="63" t="s">
        <v>7</v>
      </c>
      <c r="B36" s="78">
        <v>0</v>
      </c>
      <c r="C36" s="432">
        <v>0</v>
      </c>
      <c r="D36" s="67">
        <v>0</v>
      </c>
      <c r="E36" s="97">
        <v>0</v>
      </c>
      <c r="F36" s="64">
        <v>0</v>
      </c>
      <c r="G36" s="165">
        <v>0</v>
      </c>
      <c r="H36" s="165">
        <v>0</v>
      </c>
      <c r="I36" s="97">
        <v>0</v>
      </c>
      <c r="J36" s="73">
        <v>0</v>
      </c>
      <c r="K36" s="63">
        <v>0</v>
      </c>
      <c r="L36" s="78">
        <v>0</v>
      </c>
      <c r="M36" s="165">
        <v>0</v>
      </c>
      <c r="N36" s="165">
        <v>1</v>
      </c>
      <c r="O36" s="63">
        <f>SUM(B36:N36)</f>
        <v>1</v>
      </c>
    </row>
    <row r="37" spans="1:15" s="49" customFormat="1" ht="13.5" thickBot="1" x14ac:dyDescent="0.25">
      <c r="A37" s="63" t="s">
        <v>6</v>
      </c>
      <c r="B37" s="543">
        <f t="shared" ref="B37:O37" si="12">B35+B36</f>
        <v>0</v>
      </c>
      <c r="C37" s="433">
        <f t="shared" si="12"/>
        <v>0</v>
      </c>
      <c r="D37" s="76">
        <f t="shared" si="12"/>
        <v>0</v>
      </c>
      <c r="E37" s="214">
        <f t="shared" si="12"/>
        <v>0</v>
      </c>
      <c r="F37" s="221">
        <f t="shared" si="12"/>
        <v>0</v>
      </c>
      <c r="G37" s="426">
        <f t="shared" si="12"/>
        <v>0</v>
      </c>
      <c r="H37" s="426">
        <f t="shared" si="12"/>
        <v>0</v>
      </c>
      <c r="I37" s="222">
        <f t="shared" si="12"/>
        <v>0</v>
      </c>
      <c r="J37" s="223">
        <f t="shared" si="12"/>
        <v>0</v>
      </c>
      <c r="K37" s="224">
        <f t="shared" si="12"/>
        <v>0</v>
      </c>
      <c r="L37" s="146">
        <f t="shared" si="12"/>
        <v>0</v>
      </c>
      <c r="M37" s="426">
        <f t="shared" si="12"/>
        <v>6</v>
      </c>
      <c r="N37" s="426">
        <f t="shared" si="12"/>
        <v>1</v>
      </c>
      <c r="O37" s="63">
        <f t="shared" si="12"/>
        <v>7</v>
      </c>
    </row>
    <row r="38" spans="1:15" s="256" customFormat="1" ht="13.5" thickBot="1" x14ac:dyDescent="0.25">
      <c r="A38" s="81" t="s">
        <v>51</v>
      </c>
      <c r="B38" s="545">
        <f t="shared" ref="B38:O38" si="13">IF(B35=0,0,(B37-B35)/B35)</f>
        <v>0</v>
      </c>
      <c r="C38" s="548">
        <f t="shared" si="13"/>
        <v>0</v>
      </c>
      <c r="D38" s="74">
        <f t="shared" si="13"/>
        <v>0</v>
      </c>
      <c r="E38" s="217">
        <f t="shared" si="13"/>
        <v>0</v>
      </c>
      <c r="F38" s="554">
        <f t="shared" si="13"/>
        <v>0</v>
      </c>
      <c r="G38" s="570">
        <f t="shared" si="13"/>
        <v>0</v>
      </c>
      <c r="H38" s="570">
        <f t="shared" si="13"/>
        <v>0</v>
      </c>
      <c r="I38" s="217">
        <f t="shared" si="13"/>
        <v>0</v>
      </c>
      <c r="J38" s="65">
        <f t="shared" si="13"/>
        <v>0</v>
      </c>
      <c r="K38" s="51">
        <f t="shared" si="13"/>
        <v>0</v>
      </c>
      <c r="L38" s="66">
        <f t="shared" si="13"/>
        <v>0</v>
      </c>
      <c r="M38" s="570">
        <f t="shared" si="13"/>
        <v>0</v>
      </c>
      <c r="N38" s="570">
        <f t="shared" si="13"/>
        <v>0</v>
      </c>
      <c r="O38" s="51">
        <f t="shared" si="13"/>
        <v>0.16666666666666666</v>
      </c>
    </row>
    <row r="39" spans="1:15" x14ac:dyDescent="0.2">
      <c r="A39" s="155" t="s">
        <v>216</v>
      </c>
      <c r="B39" s="333"/>
      <c r="C39" s="338"/>
      <c r="D39" s="339"/>
      <c r="E39" s="320"/>
      <c r="F39" s="555"/>
      <c r="G39" s="415"/>
      <c r="H39" s="415"/>
      <c r="I39" s="340"/>
      <c r="J39" s="415"/>
      <c r="K39" s="418"/>
      <c r="L39" s="564"/>
      <c r="M39" s="421"/>
      <c r="N39" s="421"/>
      <c r="O39" s="422"/>
    </row>
    <row r="40" spans="1:15" x14ac:dyDescent="0.2">
      <c r="A40" s="154"/>
      <c r="B40" s="334"/>
      <c r="C40" s="341"/>
      <c r="D40" s="334"/>
      <c r="E40" s="335"/>
      <c r="F40" s="556"/>
      <c r="G40" s="573"/>
      <c r="H40" s="573"/>
      <c r="I40" s="335"/>
      <c r="J40" s="416"/>
      <c r="K40" s="419"/>
      <c r="L40" s="557"/>
      <c r="M40" s="416"/>
      <c r="N40" s="416"/>
      <c r="O40" s="424"/>
    </row>
    <row r="41" spans="1:15" x14ac:dyDescent="0.2">
      <c r="A41" s="154" t="s">
        <v>98</v>
      </c>
      <c r="B41" s="334"/>
      <c r="C41" s="341"/>
      <c r="D41" s="334"/>
      <c r="E41" s="335"/>
      <c r="F41" s="557"/>
      <c r="G41" s="416"/>
      <c r="H41" s="416"/>
      <c r="I41" s="335"/>
      <c r="J41" s="416"/>
      <c r="K41" s="419"/>
      <c r="L41" s="557"/>
      <c r="M41" s="416"/>
      <c r="N41" s="416"/>
      <c r="O41" s="424">
        <f t="shared" ref="O41:O50" si="14">SUM(B41:N41)</f>
        <v>0</v>
      </c>
    </row>
    <row r="42" spans="1:15" x14ac:dyDescent="0.2">
      <c r="A42" s="154" t="s">
        <v>168</v>
      </c>
      <c r="B42" s="334"/>
      <c r="C42" s="341"/>
      <c r="D42" s="334"/>
      <c r="E42" s="335"/>
      <c r="F42" s="557"/>
      <c r="G42" s="416"/>
      <c r="H42" s="416"/>
      <c r="I42" s="335"/>
      <c r="J42" s="416"/>
      <c r="K42" s="419"/>
      <c r="L42" s="557"/>
      <c r="M42" s="416"/>
      <c r="N42" s="416"/>
      <c r="O42" s="424">
        <f t="shared" si="14"/>
        <v>0</v>
      </c>
    </row>
    <row r="43" spans="1:15" x14ac:dyDescent="0.2">
      <c r="A43" s="154"/>
      <c r="B43" s="334"/>
      <c r="C43" s="341"/>
      <c r="D43" s="334"/>
      <c r="E43" s="335"/>
      <c r="F43" s="557"/>
      <c r="G43" s="416"/>
      <c r="H43" s="416"/>
      <c r="I43" s="335"/>
      <c r="J43" s="416"/>
      <c r="K43" s="419"/>
      <c r="L43" s="557"/>
      <c r="M43" s="416"/>
      <c r="N43" s="416"/>
      <c r="O43" s="424"/>
    </row>
    <row r="44" spans="1:15" x14ac:dyDescent="0.2">
      <c r="A44" s="154" t="s">
        <v>165</v>
      </c>
      <c r="B44" s="334"/>
      <c r="C44" s="341"/>
      <c r="D44" s="334"/>
      <c r="E44" s="335"/>
      <c r="F44" s="557"/>
      <c r="G44" s="416"/>
      <c r="H44" s="416"/>
      <c r="I44" s="335"/>
      <c r="J44" s="416"/>
      <c r="K44" s="423">
        <v>2</v>
      </c>
      <c r="L44" s="557"/>
      <c r="M44" s="416"/>
      <c r="N44" s="416"/>
      <c r="O44" s="424">
        <f t="shared" si="14"/>
        <v>2</v>
      </c>
    </row>
    <row r="45" spans="1:15" x14ac:dyDescent="0.2">
      <c r="A45" s="154" t="s">
        <v>166</v>
      </c>
      <c r="B45" s="334"/>
      <c r="C45" s="341"/>
      <c r="D45" s="334"/>
      <c r="E45" s="335"/>
      <c r="F45" s="556"/>
      <c r="G45" s="573"/>
      <c r="H45" s="573"/>
      <c r="I45" s="335"/>
      <c r="J45" s="416"/>
      <c r="K45" s="423"/>
      <c r="L45" s="557"/>
      <c r="M45" s="416"/>
      <c r="N45" s="416"/>
      <c r="O45" s="424">
        <f t="shared" si="14"/>
        <v>0</v>
      </c>
    </row>
    <row r="46" spans="1:15" x14ac:dyDescent="0.2">
      <c r="A46" s="154" t="s">
        <v>218</v>
      </c>
      <c r="B46" s="538"/>
      <c r="C46" s="537"/>
      <c r="D46" s="538">
        <v>2</v>
      </c>
      <c r="E46" s="335"/>
      <c r="F46" s="558"/>
      <c r="G46" s="288"/>
      <c r="H46" s="288"/>
      <c r="I46" s="539"/>
      <c r="J46" s="540"/>
      <c r="K46" s="541"/>
      <c r="L46" s="578">
        <v>2</v>
      </c>
      <c r="M46" s="540"/>
      <c r="N46" s="540"/>
      <c r="O46" s="423"/>
    </row>
    <row r="47" spans="1:15" ht="13.5" thickBot="1" x14ac:dyDescent="0.25">
      <c r="A47" s="154" t="s">
        <v>167</v>
      </c>
      <c r="B47" s="336"/>
      <c r="C47" s="342"/>
      <c r="D47" s="336"/>
      <c r="E47" s="329"/>
      <c r="F47" s="559"/>
      <c r="G47" s="417"/>
      <c r="H47" s="417"/>
      <c r="I47" s="337"/>
      <c r="J47" s="417"/>
      <c r="K47" s="420"/>
      <c r="L47" s="559"/>
      <c r="M47" s="417"/>
      <c r="N47" s="417"/>
      <c r="O47" s="317">
        <f t="shared" si="14"/>
        <v>0</v>
      </c>
    </row>
    <row r="48" spans="1:15" x14ac:dyDescent="0.2">
      <c r="A48" s="77" t="s">
        <v>5</v>
      </c>
      <c r="B48" s="542">
        <f>SUM(B39:B47)</f>
        <v>0</v>
      </c>
      <c r="C48" s="431">
        <f>SUM(C39:C47)</f>
        <v>0</v>
      </c>
      <c r="D48" s="200">
        <v>1</v>
      </c>
      <c r="E48" s="220">
        <f>SUM(E39:E47)</f>
        <v>0</v>
      </c>
      <c r="F48" s="200">
        <f>SUM(F39:F47)</f>
        <v>0</v>
      </c>
      <c r="G48" s="425">
        <f>SUM(G39:G47)</f>
        <v>0</v>
      </c>
      <c r="H48" s="425">
        <v>0</v>
      </c>
      <c r="I48" s="220">
        <v>0</v>
      </c>
      <c r="J48" s="425">
        <v>0</v>
      </c>
      <c r="K48" s="61">
        <v>1</v>
      </c>
      <c r="L48" s="77">
        <v>1</v>
      </c>
      <c r="M48" s="568">
        <v>0</v>
      </c>
      <c r="N48" s="568">
        <v>0</v>
      </c>
      <c r="O48" s="79">
        <f t="shared" si="14"/>
        <v>3</v>
      </c>
    </row>
    <row r="49" spans="1:15" x14ac:dyDescent="0.2">
      <c r="A49" s="78" t="s">
        <v>7</v>
      </c>
      <c r="B49" s="78">
        <f>SUM(H49:I49)</f>
        <v>0</v>
      </c>
      <c r="C49" s="432">
        <f>SUM(I49:J49)</f>
        <v>0</v>
      </c>
      <c r="D49" s="64">
        <v>1</v>
      </c>
      <c r="E49" s="97">
        <v>0</v>
      </c>
      <c r="F49" s="207">
        <v>0</v>
      </c>
      <c r="G49" s="165">
        <f>SUM(Q49:R49)</f>
        <v>0</v>
      </c>
      <c r="H49" s="165">
        <f>SUM(S49:U49)</f>
        <v>0</v>
      </c>
      <c r="I49" s="97">
        <f>COUNTA(I39:I47)</f>
        <v>0</v>
      </c>
      <c r="J49" s="165"/>
      <c r="K49" s="63">
        <v>1</v>
      </c>
      <c r="L49" s="78">
        <v>1</v>
      </c>
      <c r="M49" s="165">
        <f>COUNTA(M39:M47)</f>
        <v>0</v>
      </c>
      <c r="N49" s="165">
        <f>COUNTA(N39:N47)</f>
        <v>0</v>
      </c>
      <c r="O49" s="63">
        <f t="shared" si="14"/>
        <v>3</v>
      </c>
    </row>
    <row r="50" spans="1:15" ht="13.5" thickBot="1" x14ac:dyDescent="0.25">
      <c r="A50" s="78" t="s">
        <v>6</v>
      </c>
      <c r="B50" s="543">
        <f t="shared" ref="B50:C50" si="15">IF(B48=0,0,(B49-B48)/B48)</f>
        <v>0</v>
      </c>
      <c r="C50" s="433">
        <f t="shared" si="15"/>
        <v>0</v>
      </c>
      <c r="D50" s="221">
        <f>SUM(D48:D49)</f>
        <v>2</v>
      </c>
      <c r="E50" s="221">
        <f t="shared" ref="E50:J50" si="16">SUM(E48:E49)</f>
        <v>0</v>
      </c>
      <c r="F50" s="221">
        <f t="shared" si="16"/>
        <v>0</v>
      </c>
      <c r="G50" s="426">
        <f t="shared" si="16"/>
        <v>0</v>
      </c>
      <c r="H50" s="426">
        <f t="shared" si="16"/>
        <v>0</v>
      </c>
      <c r="I50" s="426">
        <f t="shared" si="16"/>
        <v>0</v>
      </c>
      <c r="J50" s="221">
        <f t="shared" si="16"/>
        <v>0</v>
      </c>
      <c r="K50" s="543">
        <f>SUM(K48:K49)</f>
        <v>2</v>
      </c>
      <c r="L50" s="543">
        <f>SUM(L48:L49)</f>
        <v>2</v>
      </c>
      <c r="M50" s="569">
        <v>0</v>
      </c>
      <c r="N50" s="569">
        <v>0</v>
      </c>
      <c r="O50" s="224">
        <f t="shared" si="14"/>
        <v>6</v>
      </c>
    </row>
    <row r="51" spans="1:15" s="256" customFormat="1" ht="13.5" thickBot="1" x14ac:dyDescent="0.25">
      <c r="A51" s="81" t="s">
        <v>51</v>
      </c>
      <c r="B51" s="66">
        <f t="shared" ref="B51:N51" si="17">IF(B48=0,0,(B50-B48)/B48)</f>
        <v>0</v>
      </c>
      <c r="C51" s="547">
        <f t="shared" si="17"/>
        <v>0</v>
      </c>
      <c r="D51" s="217">
        <f t="shared" si="17"/>
        <v>1</v>
      </c>
      <c r="E51" s="217">
        <f t="shared" si="17"/>
        <v>0</v>
      </c>
      <c r="F51" s="554">
        <f t="shared" si="17"/>
        <v>0</v>
      </c>
      <c r="G51" s="570">
        <f t="shared" si="17"/>
        <v>0</v>
      </c>
      <c r="H51" s="570">
        <f t="shared" si="17"/>
        <v>0</v>
      </c>
      <c r="I51" s="217">
        <f t="shared" si="17"/>
        <v>0</v>
      </c>
      <c r="J51" s="65">
        <f t="shared" si="17"/>
        <v>0</v>
      </c>
      <c r="K51" s="51">
        <f t="shared" si="17"/>
        <v>1</v>
      </c>
      <c r="L51" s="66">
        <f t="shared" si="17"/>
        <v>1</v>
      </c>
      <c r="M51" s="570">
        <f t="shared" si="17"/>
        <v>0</v>
      </c>
      <c r="N51" s="570">
        <f t="shared" si="17"/>
        <v>0</v>
      </c>
      <c r="O51" s="51">
        <f>IF(O48=0,0,(O50-O48)/O48)</f>
        <v>1</v>
      </c>
    </row>
    <row r="52" spans="1:15" s="256" customFormat="1" x14ac:dyDescent="0.2">
      <c r="A52" s="116" t="s">
        <v>74</v>
      </c>
      <c r="B52" s="298"/>
      <c r="C52" s="297"/>
      <c r="D52" s="308"/>
      <c r="E52" s="306"/>
      <c r="F52" s="308"/>
      <c r="G52" s="566"/>
      <c r="H52" s="566"/>
      <c r="I52" s="306"/>
      <c r="J52" s="309"/>
      <c r="K52" s="303"/>
      <c r="L52" s="305"/>
      <c r="M52" s="566"/>
      <c r="N52" s="566"/>
      <c r="O52" s="315"/>
    </row>
    <row r="53" spans="1:15" s="256" customFormat="1" x14ac:dyDescent="0.2">
      <c r="A53" s="120" t="s">
        <v>204</v>
      </c>
      <c r="B53" s="305"/>
      <c r="C53" s="304"/>
      <c r="D53" s="308"/>
      <c r="E53" s="306"/>
      <c r="F53" s="308">
        <v>1</v>
      </c>
      <c r="G53" s="566"/>
      <c r="H53" s="566"/>
      <c r="I53" s="306"/>
      <c r="J53" s="309"/>
      <c r="K53" s="303"/>
      <c r="L53" s="305"/>
      <c r="M53" s="566"/>
      <c r="N53" s="566"/>
      <c r="O53" s="316">
        <f>SUM(B53:N53)</f>
        <v>1</v>
      </c>
    </row>
    <row r="54" spans="1:15" s="256" customFormat="1" x14ac:dyDescent="0.2">
      <c r="A54" s="119" t="s">
        <v>96</v>
      </c>
      <c r="B54" s="305"/>
      <c r="C54" s="304"/>
      <c r="D54" s="308"/>
      <c r="E54" s="306"/>
      <c r="F54" s="308"/>
      <c r="G54" s="566"/>
      <c r="H54" s="566"/>
      <c r="I54" s="306">
        <v>4</v>
      </c>
      <c r="J54" s="309"/>
      <c r="K54" s="303"/>
      <c r="L54" s="305"/>
      <c r="M54" s="566"/>
      <c r="N54" s="566"/>
      <c r="O54" s="316">
        <f>SUM(B54:N54)</f>
        <v>4</v>
      </c>
    </row>
    <row r="55" spans="1:15" s="256" customFormat="1" x14ac:dyDescent="0.2">
      <c r="A55" s="119" t="s">
        <v>97</v>
      </c>
      <c r="B55" s="305"/>
      <c r="C55" s="304"/>
      <c r="D55" s="308"/>
      <c r="E55" s="306"/>
      <c r="F55" s="308"/>
      <c r="G55" s="566"/>
      <c r="H55" s="566"/>
      <c r="I55" s="306">
        <v>3</v>
      </c>
      <c r="J55" s="309"/>
      <c r="K55" s="303"/>
      <c r="L55" s="305"/>
      <c r="M55" s="566"/>
      <c r="N55" s="566"/>
      <c r="O55" s="316">
        <f>SUM(B55:N55)</f>
        <v>3</v>
      </c>
    </row>
    <row r="56" spans="1:15" s="256" customFormat="1" ht="13.5" thickBot="1" x14ac:dyDescent="0.25">
      <c r="A56" s="121" t="s">
        <v>197</v>
      </c>
      <c r="B56" s="310"/>
      <c r="C56" s="434"/>
      <c r="D56" s="308"/>
      <c r="E56" s="306"/>
      <c r="F56" s="308"/>
      <c r="G56" s="566"/>
      <c r="H56" s="566"/>
      <c r="I56" s="306">
        <v>4</v>
      </c>
      <c r="J56" s="309"/>
      <c r="K56" s="303"/>
      <c r="L56" s="305"/>
      <c r="M56" s="566"/>
      <c r="N56" s="566"/>
      <c r="O56" s="317">
        <f>SUM(B56:N56)</f>
        <v>4</v>
      </c>
    </row>
    <row r="57" spans="1:15" s="256" customFormat="1" x14ac:dyDescent="0.2">
      <c r="A57" s="79" t="s">
        <v>5</v>
      </c>
      <c r="B57" s="542">
        <f>SUM(B52:B56)</f>
        <v>0</v>
      </c>
      <c r="C57" s="549">
        <f>SUM(C52:C56)</f>
        <v>0</v>
      </c>
      <c r="D57" s="75">
        <f t="shared" ref="D57:O57" si="18">SUM(D52:D56)</f>
        <v>0</v>
      </c>
      <c r="E57" s="218">
        <f t="shared" si="18"/>
        <v>0</v>
      </c>
      <c r="F57" s="62">
        <f t="shared" si="18"/>
        <v>1</v>
      </c>
      <c r="G57" s="568">
        <f t="shared" si="18"/>
        <v>0</v>
      </c>
      <c r="H57" s="568">
        <f t="shared" si="18"/>
        <v>0</v>
      </c>
      <c r="I57" s="215">
        <f t="shared" si="18"/>
        <v>11</v>
      </c>
      <c r="J57" s="72">
        <f t="shared" si="18"/>
        <v>0</v>
      </c>
      <c r="K57" s="61">
        <f t="shared" si="18"/>
        <v>0</v>
      </c>
      <c r="L57" s="77">
        <f t="shared" si="18"/>
        <v>0</v>
      </c>
      <c r="M57" s="568">
        <f t="shared" si="18"/>
        <v>0</v>
      </c>
      <c r="N57" s="568">
        <f t="shared" si="18"/>
        <v>0</v>
      </c>
      <c r="O57" s="79">
        <f t="shared" si="18"/>
        <v>12</v>
      </c>
    </row>
    <row r="58" spans="1:15" s="256" customFormat="1" x14ac:dyDescent="0.2">
      <c r="A58" s="63" t="s">
        <v>7</v>
      </c>
      <c r="B58" s="78">
        <v>0</v>
      </c>
      <c r="C58" s="432">
        <v>0</v>
      </c>
      <c r="D58" s="67">
        <v>0</v>
      </c>
      <c r="E58" s="97">
        <v>0</v>
      </c>
      <c r="F58" s="64">
        <v>1</v>
      </c>
      <c r="G58" s="165">
        <v>0</v>
      </c>
      <c r="H58" s="165">
        <v>1</v>
      </c>
      <c r="I58" s="97">
        <v>1</v>
      </c>
      <c r="J58" s="73">
        <v>0</v>
      </c>
      <c r="K58" s="63">
        <v>0</v>
      </c>
      <c r="L58" s="78">
        <v>0</v>
      </c>
      <c r="M58" s="165">
        <v>0</v>
      </c>
      <c r="N58" s="165">
        <v>0</v>
      </c>
      <c r="O58" s="63">
        <f>SUM(B58:N58)</f>
        <v>3</v>
      </c>
    </row>
    <row r="59" spans="1:15" s="256" customFormat="1" ht="13.5" thickBot="1" x14ac:dyDescent="0.25">
      <c r="A59" s="63" t="s">
        <v>6</v>
      </c>
      <c r="B59" s="543">
        <f t="shared" ref="B59:O59" si="19">B57+B58</f>
        <v>0</v>
      </c>
      <c r="C59" s="433">
        <f t="shared" si="19"/>
        <v>0</v>
      </c>
      <c r="D59" s="76">
        <f t="shared" si="19"/>
        <v>0</v>
      </c>
      <c r="E59" s="219">
        <f t="shared" si="19"/>
        <v>0</v>
      </c>
      <c r="F59" s="201">
        <v>2</v>
      </c>
      <c r="G59" s="569">
        <v>0</v>
      </c>
      <c r="H59" s="569">
        <f t="shared" si="19"/>
        <v>1</v>
      </c>
      <c r="I59" s="216">
        <f t="shared" si="19"/>
        <v>12</v>
      </c>
      <c r="J59" s="93">
        <f t="shared" si="19"/>
        <v>0</v>
      </c>
      <c r="K59" s="81">
        <f t="shared" si="19"/>
        <v>0</v>
      </c>
      <c r="L59" s="543">
        <f t="shared" si="19"/>
        <v>0</v>
      </c>
      <c r="M59" s="569">
        <f t="shared" si="19"/>
        <v>0</v>
      </c>
      <c r="N59" s="569">
        <f t="shared" si="19"/>
        <v>0</v>
      </c>
      <c r="O59" s="81">
        <f t="shared" si="19"/>
        <v>15</v>
      </c>
    </row>
    <row r="60" spans="1:15" ht="13.5" thickBot="1" x14ac:dyDescent="0.25">
      <c r="A60" s="81" t="s">
        <v>51</v>
      </c>
      <c r="B60" s="66">
        <f t="shared" ref="B60:O60" si="20">IF(B57=0,0,(B59-B57)/B57)</f>
        <v>0</v>
      </c>
      <c r="C60" s="547">
        <f t="shared" si="20"/>
        <v>0</v>
      </c>
      <c r="D60" s="74">
        <f t="shared" si="20"/>
        <v>0</v>
      </c>
      <c r="E60" s="217">
        <f t="shared" si="20"/>
        <v>0</v>
      </c>
      <c r="F60" s="554">
        <f t="shared" si="20"/>
        <v>1</v>
      </c>
      <c r="G60" s="570">
        <f t="shared" si="20"/>
        <v>0</v>
      </c>
      <c r="H60" s="570">
        <f t="shared" si="20"/>
        <v>0</v>
      </c>
      <c r="I60" s="217">
        <f t="shared" si="20"/>
        <v>9.0909090909090912E-2</v>
      </c>
      <c r="J60" s="65">
        <f t="shared" si="20"/>
        <v>0</v>
      </c>
      <c r="K60" s="51">
        <f t="shared" si="20"/>
        <v>0</v>
      </c>
      <c r="L60" s="66">
        <f t="shared" si="20"/>
        <v>0</v>
      </c>
      <c r="M60" s="570">
        <f t="shared" si="20"/>
        <v>0</v>
      </c>
      <c r="N60" s="570">
        <f t="shared" si="20"/>
        <v>0</v>
      </c>
      <c r="O60" s="51">
        <f t="shared" si="20"/>
        <v>0.25</v>
      </c>
    </row>
    <row r="61" spans="1:15" x14ac:dyDescent="0.2">
      <c r="A61" s="105" t="s">
        <v>55</v>
      </c>
      <c r="B61" s="152"/>
      <c r="C61" s="318"/>
      <c r="D61" s="319"/>
      <c r="E61" s="320"/>
      <c r="F61" s="322"/>
      <c r="G61" s="567"/>
      <c r="H61" s="567"/>
      <c r="I61" s="320"/>
      <c r="J61" s="323"/>
      <c r="K61" s="321"/>
      <c r="L61" s="319"/>
      <c r="M61" s="261"/>
      <c r="N61" s="261"/>
      <c r="O61" s="582"/>
    </row>
    <row r="62" spans="1:15" x14ac:dyDescent="0.2">
      <c r="A62" s="106"/>
      <c r="B62" s="258"/>
      <c r="C62" s="324"/>
      <c r="D62" s="154"/>
      <c r="E62" s="255"/>
      <c r="G62" s="343"/>
      <c r="H62" s="343"/>
      <c r="I62" s="255"/>
      <c r="J62" s="122"/>
      <c r="K62" s="325"/>
      <c r="L62" s="154"/>
      <c r="M62" s="376"/>
      <c r="N62" s="376"/>
      <c r="O62" s="316"/>
    </row>
    <row r="63" spans="1:15" x14ac:dyDescent="0.2">
      <c r="A63" s="134" t="s">
        <v>190</v>
      </c>
      <c r="B63" s="258"/>
      <c r="C63" s="324"/>
      <c r="D63" s="154"/>
      <c r="E63" s="255"/>
      <c r="F63" s="256">
        <v>8</v>
      </c>
      <c r="G63" s="376"/>
      <c r="H63" s="376"/>
      <c r="I63" s="255"/>
      <c r="J63" s="122"/>
      <c r="K63" s="325"/>
      <c r="L63" s="154"/>
      <c r="M63" s="376"/>
      <c r="N63" s="376"/>
      <c r="O63" s="316">
        <f>SUM(B63:N63)</f>
        <v>8</v>
      </c>
    </row>
    <row r="64" spans="1:15" ht="13.5" thickBot="1" x14ac:dyDescent="0.25">
      <c r="A64" s="185" t="s">
        <v>187</v>
      </c>
      <c r="B64" s="259"/>
      <c r="C64" s="327"/>
      <c r="D64" s="328"/>
      <c r="E64" s="329"/>
      <c r="F64" s="260"/>
      <c r="G64" s="264"/>
      <c r="H64" s="264"/>
      <c r="I64" s="329"/>
      <c r="J64" s="131"/>
      <c r="K64" s="330"/>
      <c r="L64" s="328"/>
      <c r="M64" s="264"/>
      <c r="N64" s="264"/>
      <c r="O64" s="317">
        <f>SUM(B64:N64)</f>
        <v>0</v>
      </c>
    </row>
    <row r="65" spans="1:15" x14ac:dyDescent="0.2">
      <c r="A65" s="79" t="s">
        <v>5</v>
      </c>
      <c r="B65" s="542">
        <f t="shared" ref="B65:J65" si="21">SUM(B62:B64)</f>
        <v>0</v>
      </c>
      <c r="C65" s="549">
        <f t="shared" si="21"/>
        <v>0</v>
      </c>
      <c r="D65" s="75">
        <f t="shared" ref="D65" si="22">SUM(D60:D64)</f>
        <v>0</v>
      </c>
      <c r="E65" s="214">
        <f t="shared" si="21"/>
        <v>0</v>
      </c>
      <c r="F65" s="200">
        <v>8</v>
      </c>
      <c r="G65" s="425">
        <f t="shared" si="21"/>
        <v>0</v>
      </c>
      <c r="H65" s="425">
        <f t="shared" si="21"/>
        <v>0</v>
      </c>
      <c r="I65" s="220">
        <f t="shared" si="21"/>
        <v>0</v>
      </c>
      <c r="J65" s="96">
        <f t="shared" si="21"/>
        <v>0</v>
      </c>
      <c r="K65" s="79">
        <v>0</v>
      </c>
      <c r="L65" s="542">
        <f t="shared" ref="L65:O65" si="23">SUM(L62:L64)</f>
        <v>0</v>
      </c>
      <c r="M65" s="425">
        <f t="shared" si="23"/>
        <v>0</v>
      </c>
      <c r="N65" s="425">
        <f t="shared" si="23"/>
        <v>0</v>
      </c>
      <c r="O65" s="79">
        <f t="shared" si="23"/>
        <v>8</v>
      </c>
    </row>
    <row r="66" spans="1:15" x14ac:dyDescent="0.2">
      <c r="A66" s="63" t="s">
        <v>7</v>
      </c>
      <c r="B66" s="78">
        <v>0</v>
      </c>
      <c r="C66" s="432">
        <v>0</v>
      </c>
      <c r="D66" s="67">
        <v>0</v>
      </c>
      <c r="E66" s="97">
        <v>0</v>
      </c>
      <c r="F66" s="64">
        <v>2</v>
      </c>
      <c r="G66" s="165">
        <v>0</v>
      </c>
      <c r="H66" s="165">
        <v>0</v>
      </c>
      <c r="I66" s="97">
        <v>0</v>
      </c>
      <c r="J66" s="73">
        <v>0</v>
      </c>
      <c r="K66" s="63">
        <v>0</v>
      </c>
      <c r="L66" s="78">
        <v>0</v>
      </c>
      <c r="M66" s="165">
        <v>0</v>
      </c>
      <c r="N66" s="165">
        <v>0</v>
      </c>
      <c r="O66" s="63">
        <f>SUM(B66:N66)</f>
        <v>2</v>
      </c>
    </row>
    <row r="67" spans="1:15" ht="13.5" thickBot="1" x14ac:dyDescent="0.25">
      <c r="A67" s="63" t="s">
        <v>6</v>
      </c>
      <c r="B67" s="543">
        <f t="shared" ref="B67:G67" si="24">B65+B66</f>
        <v>0</v>
      </c>
      <c r="C67" s="433">
        <f t="shared" si="24"/>
        <v>0</v>
      </c>
      <c r="D67" s="76">
        <f t="shared" si="24"/>
        <v>0</v>
      </c>
      <c r="E67" s="214">
        <f t="shared" si="24"/>
        <v>0</v>
      </c>
      <c r="F67" s="426">
        <f t="shared" si="24"/>
        <v>10</v>
      </c>
      <c r="G67" s="426">
        <f t="shared" si="24"/>
        <v>0</v>
      </c>
      <c r="H67" s="426">
        <v>0</v>
      </c>
      <c r="I67" s="426">
        <f t="shared" ref="I67:J67" si="25">I65+I66</f>
        <v>0</v>
      </c>
      <c r="J67" s="433">
        <f t="shared" si="25"/>
        <v>0</v>
      </c>
      <c r="K67" s="224">
        <v>0</v>
      </c>
      <c r="L67" s="146">
        <f t="shared" ref="L67:N67" si="26">L65+L66</f>
        <v>0</v>
      </c>
      <c r="M67" s="426">
        <f t="shared" si="26"/>
        <v>0</v>
      </c>
      <c r="N67" s="426">
        <f t="shared" si="26"/>
        <v>0</v>
      </c>
      <c r="O67" s="224">
        <f>O65+O66</f>
        <v>10</v>
      </c>
    </row>
    <row r="68" spans="1:15" ht="13.5" thickBot="1" x14ac:dyDescent="0.25">
      <c r="A68" s="81" t="s">
        <v>51</v>
      </c>
      <c r="B68" s="66">
        <f t="shared" ref="B68:N68" si="27">IF(B65=0,0,(B67-B65)/B65)</f>
        <v>0</v>
      </c>
      <c r="C68" s="547">
        <f t="shared" si="27"/>
        <v>0</v>
      </c>
      <c r="D68" s="74">
        <f t="shared" si="27"/>
        <v>0</v>
      </c>
      <c r="E68" s="217">
        <f t="shared" si="27"/>
        <v>0</v>
      </c>
      <c r="F68" s="554">
        <f t="shared" si="27"/>
        <v>0.25</v>
      </c>
      <c r="G68" s="570">
        <f t="shared" si="27"/>
        <v>0</v>
      </c>
      <c r="H68" s="570">
        <f t="shared" si="27"/>
        <v>0</v>
      </c>
      <c r="I68" s="217">
        <f t="shared" si="27"/>
        <v>0</v>
      </c>
      <c r="J68" s="65">
        <f t="shared" si="27"/>
        <v>0</v>
      </c>
      <c r="K68" s="51">
        <f t="shared" si="27"/>
        <v>0</v>
      </c>
      <c r="L68" s="66">
        <f t="shared" si="27"/>
        <v>0</v>
      </c>
      <c r="M68" s="570">
        <f t="shared" si="27"/>
        <v>0</v>
      </c>
      <c r="N68" s="570">
        <f t="shared" si="27"/>
        <v>0</v>
      </c>
      <c r="O68" s="51">
        <f>IF(O65=0,0,(O67-O65)/O65)</f>
        <v>0.25</v>
      </c>
    </row>
    <row r="69" spans="1:15" x14ac:dyDescent="0.2">
      <c r="A69" s="105" t="s">
        <v>162</v>
      </c>
      <c r="B69" s="152"/>
      <c r="C69" s="318"/>
      <c r="E69" s="326"/>
      <c r="G69" s="343"/>
      <c r="H69" s="343"/>
      <c r="I69" s="326"/>
      <c r="J69" s="331"/>
      <c r="K69" s="325"/>
      <c r="L69" s="154"/>
      <c r="M69" s="376"/>
      <c r="N69" s="376"/>
      <c r="O69" s="316">
        <f>SUM(B69:N69)</f>
        <v>0</v>
      </c>
    </row>
    <row r="70" spans="1:15" x14ac:dyDescent="0.2">
      <c r="A70" s="106"/>
      <c r="B70" s="258"/>
      <c r="C70" s="324"/>
      <c r="E70" s="326"/>
      <c r="G70" s="343"/>
      <c r="H70" s="343"/>
      <c r="I70" s="326"/>
      <c r="J70" s="331"/>
      <c r="K70" s="325"/>
      <c r="L70" s="154"/>
      <c r="M70" s="376"/>
      <c r="N70" s="376"/>
      <c r="O70" s="316">
        <f>SUM(B70:N70)</f>
        <v>0</v>
      </c>
    </row>
    <row r="71" spans="1:15" ht="13.5" thickBot="1" x14ac:dyDescent="0.25">
      <c r="A71" s="185" t="s">
        <v>169</v>
      </c>
      <c r="B71" s="259"/>
      <c r="C71" s="327"/>
      <c r="E71" s="255"/>
      <c r="F71" s="256">
        <v>7</v>
      </c>
      <c r="G71" s="376"/>
      <c r="H71" s="376"/>
      <c r="I71" s="255"/>
      <c r="J71" s="122"/>
      <c r="K71" s="325"/>
      <c r="L71" s="154"/>
      <c r="M71" s="376"/>
      <c r="N71" s="376"/>
      <c r="O71" s="316">
        <f>SUM(B71:N71)</f>
        <v>7</v>
      </c>
    </row>
    <row r="72" spans="1:15" x14ac:dyDescent="0.2">
      <c r="A72" s="79" t="s">
        <v>5</v>
      </c>
      <c r="B72" s="542">
        <f>SUM(B67:B71)</f>
        <v>0</v>
      </c>
      <c r="C72" s="549">
        <f>SUM(C67:C71)</f>
        <v>0</v>
      </c>
      <c r="D72" s="75">
        <f t="shared" ref="D72" si="28">SUM(D67:D71)</f>
        <v>0</v>
      </c>
      <c r="E72" s="218">
        <f>SUM(E67:E71)</f>
        <v>0</v>
      </c>
      <c r="F72" s="62">
        <f>SUM(F69:F71)</f>
        <v>7</v>
      </c>
      <c r="G72" s="568">
        <v>0</v>
      </c>
      <c r="H72" s="568">
        <f t="shared" ref="H72:O72" si="29">SUM(H69:H71)</f>
        <v>0</v>
      </c>
      <c r="I72" s="215">
        <f t="shared" si="29"/>
        <v>0</v>
      </c>
      <c r="J72" s="72">
        <f t="shared" si="29"/>
        <v>0</v>
      </c>
      <c r="K72" s="61">
        <f>SUM(K69:K71)</f>
        <v>0</v>
      </c>
      <c r="L72" s="77">
        <f t="shared" si="29"/>
        <v>0</v>
      </c>
      <c r="M72" s="568">
        <f t="shared" si="29"/>
        <v>0</v>
      </c>
      <c r="N72" s="568">
        <f t="shared" si="29"/>
        <v>0</v>
      </c>
      <c r="O72" s="61">
        <f t="shared" si="29"/>
        <v>7</v>
      </c>
    </row>
    <row r="73" spans="1:15" x14ac:dyDescent="0.2">
      <c r="A73" s="63" t="s">
        <v>7</v>
      </c>
      <c r="B73" s="78">
        <v>0</v>
      </c>
      <c r="C73" s="432">
        <v>0</v>
      </c>
      <c r="D73" s="67">
        <v>0</v>
      </c>
      <c r="E73" s="97">
        <v>0</v>
      </c>
      <c r="F73" s="64">
        <v>1</v>
      </c>
      <c r="G73" s="165">
        <v>0</v>
      </c>
      <c r="H73" s="165">
        <v>0</v>
      </c>
      <c r="I73" s="97">
        <v>0</v>
      </c>
      <c r="J73" s="73">
        <v>0</v>
      </c>
      <c r="K73" s="63">
        <v>0</v>
      </c>
      <c r="L73" s="78">
        <v>0</v>
      </c>
      <c r="M73" s="165">
        <v>0</v>
      </c>
      <c r="N73" s="165">
        <v>0</v>
      </c>
      <c r="O73" s="63">
        <f>SUM(B73:N73)</f>
        <v>1</v>
      </c>
    </row>
    <row r="74" spans="1:15" ht="13.5" thickBot="1" x14ac:dyDescent="0.25">
      <c r="A74" s="63" t="s">
        <v>6</v>
      </c>
      <c r="B74" s="543">
        <f t="shared" ref="B74:G74" si="30">B72+B73</f>
        <v>0</v>
      </c>
      <c r="C74" s="433">
        <f t="shared" si="30"/>
        <v>0</v>
      </c>
      <c r="D74" s="76">
        <f t="shared" si="30"/>
        <v>0</v>
      </c>
      <c r="E74" s="219">
        <f t="shared" si="30"/>
        <v>0</v>
      </c>
      <c r="F74" s="201">
        <f t="shared" si="30"/>
        <v>8</v>
      </c>
      <c r="G74" s="569">
        <f t="shared" si="30"/>
        <v>0</v>
      </c>
      <c r="H74" s="569">
        <v>0</v>
      </c>
      <c r="I74" s="216">
        <f t="shared" ref="I74:J74" si="31">I72+I73</f>
        <v>0</v>
      </c>
      <c r="J74" s="209">
        <f t="shared" si="31"/>
        <v>0</v>
      </c>
      <c r="K74" s="81">
        <v>0</v>
      </c>
      <c r="L74" s="543">
        <f t="shared" ref="L74:N74" si="32">L72+L73</f>
        <v>0</v>
      </c>
      <c r="M74" s="569">
        <f t="shared" si="32"/>
        <v>0</v>
      </c>
      <c r="N74" s="569">
        <f t="shared" si="32"/>
        <v>0</v>
      </c>
      <c r="O74" s="81">
        <f>O72+O73</f>
        <v>8</v>
      </c>
    </row>
    <row r="75" spans="1:15" ht="13.5" thickBot="1" x14ac:dyDescent="0.25">
      <c r="A75" s="81" t="s">
        <v>51</v>
      </c>
      <c r="B75" s="66">
        <f t="shared" ref="B75:N75" si="33">IF(B72=0,0,(B74-B72)/B72)</f>
        <v>0</v>
      </c>
      <c r="C75" s="547">
        <f t="shared" si="33"/>
        <v>0</v>
      </c>
      <c r="D75" s="74">
        <f t="shared" si="33"/>
        <v>0</v>
      </c>
      <c r="E75" s="74">
        <f t="shared" si="33"/>
        <v>0</v>
      </c>
      <c r="F75" s="554">
        <f t="shared" si="33"/>
        <v>0.14285714285714285</v>
      </c>
      <c r="G75" s="570">
        <f t="shared" si="33"/>
        <v>0</v>
      </c>
      <c r="H75" s="570">
        <f t="shared" si="33"/>
        <v>0</v>
      </c>
      <c r="I75" s="217">
        <f t="shared" si="33"/>
        <v>0</v>
      </c>
      <c r="J75" s="65">
        <f t="shared" si="33"/>
        <v>0</v>
      </c>
      <c r="K75" s="51">
        <f t="shared" si="33"/>
        <v>0</v>
      </c>
      <c r="L75" s="66">
        <f t="shared" si="33"/>
        <v>0</v>
      </c>
      <c r="M75" s="570">
        <f t="shared" si="33"/>
        <v>0</v>
      </c>
      <c r="N75" s="570">
        <f t="shared" si="33"/>
        <v>0</v>
      </c>
      <c r="O75" s="51">
        <f>IF(O72=0,0,(O74-O72)/O72)</f>
        <v>0.14285714285714285</v>
      </c>
    </row>
    <row r="76" spans="1:15" s="256" customFormat="1" ht="13.5" thickBot="1" x14ac:dyDescent="0.25">
      <c r="A76" s="146"/>
      <c r="B76" s="545"/>
      <c r="C76" s="548"/>
      <c r="D76" s="199"/>
      <c r="E76" s="212"/>
      <c r="F76" s="560"/>
      <c r="G76" s="574"/>
      <c r="H76" s="574"/>
      <c r="I76" s="574"/>
      <c r="J76" s="208"/>
      <c r="K76" s="206"/>
      <c r="L76" s="210"/>
      <c r="M76" s="574"/>
      <c r="N76" s="574"/>
      <c r="O76" s="206"/>
    </row>
    <row r="77" spans="1:15" s="256" customFormat="1" x14ac:dyDescent="0.2">
      <c r="A77" s="162" t="s">
        <v>155</v>
      </c>
      <c r="B77" s="178">
        <f>SUM(B72,B65,B57,B48,B35,B26,B19,B10,)</f>
        <v>2</v>
      </c>
      <c r="C77" s="550">
        <f>SUM(C72,C65,C57,C48,C35,C26,C19,C10,)</f>
        <v>8</v>
      </c>
      <c r="D77" s="178">
        <f>SUM(D72,D65,D57,D48, D35,D26,D19,D10,)</f>
        <v>1</v>
      </c>
      <c r="E77" s="225">
        <f>SUM(E72,E65,E57,E48, E35,E26,E19,E10,)</f>
        <v>0</v>
      </c>
      <c r="F77" s="561">
        <f t="shared" ref="F77:N77" si="34">SUM(F72,F65,F57,F48,F35,F26,F19,F10,)</f>
        <v>24</v>
      </c>
      <c r="G77" s="561">
        <f t="shared" si="34"/>
        <v>2</v>
      </c>
      <c r="H77" s="561">
        <f t="shared" si="34"/>
        <v>0</v>
      </c>
      <c r="I77" s="225">
        <f t="shared" si="34"/>
        <v>18</v>
      </c>
      <c r="J77" s="225">
        <f t="shared" si="34"/>
        <v>0</v>
      </c>
      <c r="K77" s="158">
        <f t="shared" si="34"/>
        <v>5</v>
      </c>
      <c r="L77" s="178">
        <f t="shared" si="34"/>
        <v>1</v>
      </c>
      <c r="M77" s="580">
        <f t="shared" si="34"/>
        <v>6</v>
      </c>
      <c r="N77" s="580">
        <f t="shared" si="34"/>
        <v>0</v>
      </c>
      <c r="O77" s="158">
        <f>SUM(B77:N77)</f>
        <v>67</v>
      </c>
    </row>
    <row r="78" spans="1:15" s="256" customFormat="1" x14ac:dyDescent="0.2">
      <c r="A78" s="162" t="s">
        <v>157</v>
      </c>
      <c r="B78" s="211">
        <f t="shared" ref="B78:N78" si="35">SUM(B66,B58,B49,B36,B27,B20,B11,B73,)</f>
        <v>1</v>
      </c>
      <c r="C78" s="551">
        <f t="shared" si="35"/>
        <v>1</v>
      </c>
      <c r="D78" s="211">
        <f t="shared" si="35"/>
        <v>1</v>
      </c>
      <c r="E78" s="203">
        <f t="shared" si="35"/>
        <v>0</v>
      </c>
      <c r="F78" s="562">
        <f t="shared" si="35"/>
        <v>6</v>
      </c>
      <c r="G78" s="562">
        <f t="shared" si="35"/>
        <v>0</v>
      </c>
      <c r="H78" s="562">
        <f t="shared" si="35"/>
        <v>1</v>
      </c>
      <c r="I78" s="203">
        <f t="shared" si="35"/>
        <v>2</v>
      </c>
      <c r="J78" s="203">
        <f t="shared" si="35"/>
        <v>0</v>
      </c>
      <c r="K78" s="161">
        <f t="shared" si="35"/>
        <v>2</v>
      </c>
      <c r="L78" s="211">
        <f t="shared" si="35"/>
        <v>1</v>
      </c>
      <c r="M78" s="562">
        <f t="shared" si="35"/>
        <v>0</v>
      </c>
      <c r="N78" s="562">
        <f t="shared" si="35"/>
        <v>2</v>
      </c>
      <c r="O78" s="161">
        <f>SUM(B78:N78)</f>
        <v>17</v>
      </c>
    </row>
    <row r="79" spans="1:15" s="332" customFormat="1" ht="13.5" thickBot="1" x14ac:dyDescent="0.25">
      <c r="A79" s="163" t="s">
        <v>156</v>
      </c>
      <c r="B79" s="546">
        <f t="shared" ref="B79:N79" si="36">B77+B78</f>
        <v>3</v>
      </c>
      <c r="C79" s="552">
        <f t="shared" si="36"/>
        <v>9</v>
      </c>
      <c r="D79" s="193">
        <f t="shared" si="36"/>
        <v>2</v>
      </c>
      <c r="E79" s="226">
        <f t="shared" si="36"/>
        <v>0</v>
      </c>
      <c r="F79" s="563">
        <f t="shared" si="36"/>
        <v>30</v>
      </c>
      <c r="G79" s="575">
        <f t="shared" si="36"/>
        <v>2</v>
      </c>
      <c r="H79" s="575">
        <f t="shared" si="36"/>
        <v>1</v>
      </c>
      <c r="I79" s="181">
        <f t="shared" si="36"/>
        <v>20</v>
      </c>
      <c r="J79" s="182">
        <f t="shared" si="36"/>
        <v>0</v>
      </c>
      <c r="K79" s="227">
        <f t="shared" si="36"/>
        <v>7</v>
      </c>
      <c r="L79" s="193">
        <f t="shared" si="36"/>
        <v>2</v>
      </c>
      <c r="M79" s="575">
        <f t="shared" si="36"/>
        <v>6</v>
      </c>
      <c r="N79" s="575">
        <f t="shared" si="36"/>
        <v>2</v>
      </c>
      <c r="O79" s="227">
        <f>SUM(B79:N79)</f>
        <v>84</v>
      </c>
    </row>
    <row r="80" spans="1:15" ht="13.5" thickBot="1" x14ac:dyDescent="0.25">
      <c r="A80" s="164" t="s">
        <v>51</v>
      </c>
      <c r="B80" s="620">
        <f t="shared" ref="B80:O80" si="37">IF(B77=0,0,(B79-B77)/B77)</f>
        <v>0.5</v>
      </c>
      <c r="C80" s="621">
        <f t="shared" si="37"/>
        <v>0.125</v>
      </c>
      <c r="D80" s="622">
        <f t="shared" si="37"/>
        <v>1</v>
      </c>
      <c r="E80" s="622">
        <f t="shared" si="37"/>
        <v>0</v>
      </c>
      <c r="F80" s="623">
        <f t="shared" si="37"/>
        <v>0.25</v>
      </c>
      <c r="G80" s="624">
        <f t="shared" si="37"/>
        <v>0</v>
      </c>
      <c r="H80" s="624">
        <f t="shared" si="37"/>
        <v>0</v>
      </c>
      <c r="I80" s="622">
        <f t="shared" si="37"/>
        <v>0.1111111111111111</v>
      </c>
      <c r="J80" s="624">
        <f t="shared" si="37"/>
        <v>0</v>
      </c>
      <c r="K80" s="625">
        <f t="shared" si="37"/>
        <v>0.4</v>
      </c>
      <c r="L80" s="623">
        <f t="shared" si="37"/>
        <v>1</v>
      </c>
      <c r="M80" s="624">
        <f t="shared" si="37"/>
        <v>0</v>
      </c>
      <c r="N80" s="624">
        <f t="shared" si="37"/>
        <v>0</v>
      </c>
      <c r="O80" s="625">
        <f t="shared" si="37"/>
        <v>0.2537313432835821</v>
      </c>
    </row>
    <row r="81" spans="1:15" x14ac:dyDescent="0.2">
      <c r="A81" s="142" t="s">
        <v>158</v>
      </c>
      <c r="B81" s="152"/>
      <c r="C81" s="290"/>
      <c r="D81" s="152"/>
      <c r="E81" s="261"/>
      <c r="F81" s="261"/>
      <c r="G81" s="261"/>
      <c r="H81" s="261"/>
      <c r="I81" s="261"/>
      <c r="J81" s="290"/>
      <c r="K81" s="581"/>
      <c r="L81" s="152"/>
      <c r="M81" s="261"/>
      <c r="N81" s="290"/>
      <c r="O81" s="581"/>
    </row>
    <row r="82" spans="1:15" x14ac:dyDescent="0.2">
      <c r="A82" s="154" t="s">
        <v>163</v>
      </c>
      <c r="B82" s="258"/>
      <c r="C82" s="294"/>
      <c r="D82" s="258"/>
      <c r="E82" s="376">
        <v>2</v>
      </c>
      <c r="F82" s="376"/>
      <c r="G82" s="376"/>
      <c r="H82" s="376"/>
      <c r="I82" s="376"/>
      <c r="J82" s="294"/>
      <c r="K82" s="316"/>
      <c r="L82" s="258"/>
      <c r="M82" s="376"/>
      <c r="N82" s="294"/>
      <c r="O82" s="316">
        <f t="shared" ref="O82:O83" si="38">SUM(B82:N82)</f>
        <v>2</v>
      </c>
    </row>
    <row r="83" spans="1:15" ht="13.5" thickBot="1" x14ac:dyDescent="0.25">
      <c r="A83" s="154" t="s">
        <v>164</v>
      </c>
      <c r="B83" s="259"/>
      <c r="C83" s="292"/>
      <c r="D83" s="259"/>
      <c r="E83" s="264">
        <v>1</v>
      </c>
      <c r="F83" s="264"/>
      <c r="G83" s="264"/>
      <c r="H83" s="264"/>
      <c r="I83" s="264"/>
      <c r="J83" s="292"/>
      <c r="K83" s="317"/>
      <c r="L83" s="259"/>
      <c r="M83" s="264"/>
      <c r="N83" s="292"/>
      <c r="O83" s="317">
        <f t="shared" si="38"/>
        <v>1</v>
      </c>
    </row>
    <row r="84" spans="1:15" x14ac:dyDescent="0.2">
      <c r="A84" s="77" t="s">
        <v>5</v>
      </c>
      <c r="B84" s="98">
        <f t="shared" ref="B84:I84" si="39">SUM(B81:B83)</f>
        <v>0</v>
      </c>
      <c r="C84" s="549">
        <f t="shared" si="39"/>
        <v>0</v>
      </c>
      <c r="D84" s="98">
        <f t="shared" si="39"/>
        <v>0</v>
      </c>
      <c r="E84" s="220">
        <f t="shared" si="39"/>
        <v>3</v>
      </c>
      <c r="F84" s="220">
        <f t="shared" si="39"/>
        <v>0</v>
      </c>
      <c r="G84" s="220">
        <f t="shared" si="39"/>
        <v>0</v>
      </c>
      <c r="H84" s="220">
        <f t="shared" si="39"/>
        <v>0</v>
      </c>
      <c r="I84" s="220">
        <f t="shared" si="39"/>
        <v>0</v>
      </c>
      <c r="J84" s="96">
        <v>0</v>
      </c>
      <c r="K84" s="79">
        <v>0</v>
      </c>
      <c r="L84" s="98">
        <f>SUM(L81:L83)</f>
        <v>0</v>
      </c>
      <c r="M84" s="220">
        <f>SUM(M81:M83)</f>
        <v>0</v>
      </c>
      <c r="N84" s="425">
        <f>SUM(N81:N83)</f>
        <v>0</v>
      </c>
      <c r="O84" s="79">
        <f>SUM(B84:N84)</f>
        <v>3</v>
      </c>
    </row>
    <row r="85" spans="1:15" x14ac:dyDescent="0.2">
      <c r="A85" s="78" t="s">
        <v>7</v>
      </c>
      <c r="B85" s="78">
        <v>0</v>
      </c>
      <c r="C85" s="432">
        <v>0</v>
      </c>
      <c r="D85" s="67">
        <v>0</v>
      </c>
      <c r="E85" s="97">
        <v>0</v>
      </c>
      <c r="F85" s="64">
        <v>0</v>
      </c>
      <c r="G85" s="165">
        <v>0</v>
      </c>
      <c r="H85" s="165">
        <v>0</v>
      </c>
      <c r="I85" s="97">
        <v>0</v>
      </c>
      <c r="J85" s="73">
        <v>0</v>
      </c>
      <c r="K85" s="63">
        <v>0</v>
      </c>
      <c r="L85" s="78">
        <v>0</v>
      </c>
      <c r="M85" s="165">
        <v>0</v>
      </c>
      <c r="N85" s="165">
        <v>0</v>
      </c>
      <c r="O85" s="63">
        <f>SUM(B85:N85)</f>
        <v>0</v>
      </c>
    </row>
    <row r="86" spans="1:15" ht="13.5" thickBot="1" x14ac:dyDescent="0.25">
      <c r="A86" s="78" t="s">
        <v>6</v>
      </c>
      <c r="B86" s="543">
        <f t="shared" ref="B86:G86" si="40">B84+B85</f>
        <v>0</v>
      </c>
      <c r="C86" s="433">
        <f t="shared" si="40"/>
        <v>0</v>
      </c>
      <c r="D86" s="76">
        <f t="shared" si="40"/>
        <v>0</v>
      </c>
      <c r="E86" s="222">
        <f t="shared" si="40"/>
        <v>3</v>
      </c>
      <c r="F86" s="221">
        <f t="shared" si="40"/>
        <v>0</v>
      </c>
      <c r="G86" s="426">
        <f t="shared" si="40"/>
        <v>0</v>
      </c>
      <c r="H86" s="426">
        <v>0</v>
      </c>
      <c r="I86" s="222">
        <v>0</v>
      </c>
      <c r="J86" s="223">
        <v>0</v>
      </c>
      <c r="K86" s="224">
        <v>0</v>
      </c>
      <c r="L86" s="146">
        <v>0</v>
      </c>
      <c r="M86" s="426">
        <v>0</v>
      </c>
      <c r="N86" s="426">
        <v>0</v>
      </c>
      <c r="O86" s="224">
        <f>SUM(B86:N86)</f>
        <v>3</v>
      </c>
    </row>
    <row r="87" spans="1:15" ht="13.5" thickBot="1" x14ac:dyDescent="0.25">
      <c r="A87" s="81" t="s">
        <v>51</v>
      </c>
      <c r="B87" s="66">
        <f t="shared" ref="B87:N87" si="41">IF(B84=0,0,(B86-B84)/B84)</f>
        <v>0</v>
      </c>
      <c r="C87" s="547">
        <f t="shared" si="41"/>
        <v>0</v>
      </c>
      <c r="D87" s="74">
        <f t="shared" si="41"/>
        <v>0</v>
      </c>
      <c r="E87" s="217">
        <f t="shared" si="41"/>
        <v>0</v>
      </c>
      <c r="F87" s="554">
        <f t="shared" si="41"/>
        <v>0</v>
      </c>
      <c r="G87" s="570">
        <f t="shared" si="41"/>
        <v>0</v>
      </c>
      <c r="H87" s="570">
        <f t="shared" si="41"/>
        <v>0</v>
      </c>
      <c r="I87" s="217">
        <f t="shared" si="41"/>
        <v>0</v>
      </c>
      <c r="J87" s="65">
        <f t="shared" si="41"/>
        <v>0</v>
      </c>
      <c r="K87" s="51">
        <f t="shared" si="41"/>
        <v>0</v>
      </c>
      <c r="L87" s="66">
        <f t="shared" si="41"/>
        <v>0</v>
      </c>
      <c r="M87" s="570">
        <f t="shared" si="41"/>
        <v>0</v>
      </c>
      <c r="N87" s="570">
        <f t="shared" si="41"/>
        <v>0</v>
      </c>
      <c r="O87" s="51">
        <f>IF(O84=0,0,(O86-O84)/O84)</f>
        <v>0</v>
      </c>
    </row>
    <row r="88" spans="1:15" x14ac:dyDescent="0.2">
      <c r="A88" s="142" t="s">
        <v>222</v>
      </c>
      <c r="B88" s="152"/>
      <c r="C88" s="290"/>
      <c r="D88" s="152"/>
      <c r="E88" s="261"/>
      <c r="F88" s="261"/>
      <c r="G88" s="261"/>
      <c r="H88" s="261"/>
      <c r="I88" s="261"/>
      <c r="J88" s="290"/>
      <c r="K88" s="581"/>
      <c r="L88" s="152"/>
      <c r="M88" s="261"/>
      <c r="N88" s="290"/>
      <c r="O88" s="581"/>
    </row>
    <row r="89" spans="1:15" x14ac:dyDescent="0.2">
      <c r="A89" s="154" t="s">
        <v>223</v>
      </c>
      <c r="B89" s="258"/>
      <c r="C89" s="294"/>
      <c r="D89" s="258"/>
      <c r="E89" s="376"/>
      <c r="F89" s="376"/>
      <c r="G89" s="376"/>
      <c r="H89" s="376"/>
      <c r="I89" s="376"/>
      <c r="J89" s="294"/>
      <c r="K89" s="316"/>
      <c r="L89" s="258"/>
      <c r="M89" s="376"/>
      <c r="N89" s="294"/>
      <c r="O89" s="316">
        <f t="shared" ref="O89:O90" si="42">SUM(B89:N89)</f>
        <v>0</v>
      </c>
    </row>
    <row r="90" spans="1:15" ht="13.5" thickBot="1" x14ac:dyDescent="0.25">
      <c r="A90" s="154" t="s">
        <v>224</v>
      </c>
      <c r="B90" s="259"/>
      <c r="C90" s="292"/>
      <c r="D90" s="259"/>
      <c r="E90" s="264"/>
      <c r="F90" s="264"/>
      <c r="G90" s="264"/>
      <c r="H90" s="264"/>
      <c r="I90" s="264"/>
      <c r="J90" s="292"/>
      <c r="K90" s="317"/>
      <c r="L90" s="259"/>
      <c r="M90" s="264"/>
      <c r="N90" s="292"/>
      <c r="O90" s="317">
        <f t="shared" si="42"/>
        <v>0</v>
      </c>
    </row>
    <row r="91" spans="1:15" x14ac:dyDescent="0.2">
      <c r="A91" s="77" t="s">
        <v>5</v>
      </c>
      <c r="B91" s="98">
        <f t="shared" ref="B91:I91" si="43">SUM(B88:B90)</f>
        <v>0</v>
      </c>
      <c r="C91" s="549">
        <f t="shared" si="43"/>
        <v>0</v>
      </c>
      <c r="D91" s="98">
        <f t="shared" si="43"/>
        <v>0</v>
      </c>
      <c r="E91" s="220">
        <f t="shared" si="43"/>
        <v>0</v>
      </c>
      <c r="F91" s="220">
        <f t="shared" si="43"/>
        <v>0</v>
      </c>
      <c r="G91" s="220">
        <f t="shared" si="43"/>
        <v>0</v>
      </c>
      <c r="H91" s="220">
        <f t="shared" si="43"/>
        <v>0</v>
      </c>
      <c r="I91" s="220">
        <f t="shared" si="43"/>
        <v>0</v>
      </c>
      <c r="J91" s="96">
        <v>0</v>
      </c>
      <c r="K91" s="79">
        <v>0</v>
      </c>
      <c r="L91" s="98">
        <f>SUM(L88:L90)</f>
        <v>0</v>
      </c>
      <c r="M91" s="220">
        <f>SUM(M88:M90)</f>
        <v>0</v>
      </c>
      <c r="N91" s="425">
        <f>SUM(N88:N90)</f>
        <v>0</v>
      </c>
      <c r="O91" s="79">
        <f>SUM(B91:N91)</f>
        <v>0</v>
      </c>
    </row>
    <row r="92" spans="1:15" x14ac:dyDescent="0.2">
      <c r="A92" s="78" t="s">
        <v>7</v>
      </c>
      <c r="B92" s="78">
        <v>0</v>
      </c>
      <c r="C92" s="432">
        <v>0</v>
      </c>
      <c r="D92" s="67">
        <v>0</v>
      </c>
      <c r="E92" s="97">
        <v>0</v>
      </c>
      <c r="F92" s="64">
        <v>0</v>
      </c>
      <c r="G92" s="165">
        <v>0</v>
      </c>
      <c r="H92" s="165">
        <v>0</v>
      </c>
      <c r="I92" s="97">
        <v>0</v>
      </c>
      <c r="J92" s="73">
        <v>0</v>
      </c>
      <c r="K92" s="63">
        <v>0</v>
      </c>
      <c r="L92" s="78">
        <v>0</v>
      </c>
      <c r="M92" s="165">
        <v>0</v>
      </c>
      <c r="N92" s="165">
        <v>0</v>
      </c>
      <c r="O92" s="63">
        <f>SUM(B92:N92)</f>
        <v>0</v>
      </c>
    </row>
    <row r="93" spans="1:15" ht="13.5" thickBot="1" x14ac:dyDescent="0.25">
      <c r="A93" s="78" t="s">
        <v>6</v>
      </c>
      <c r="B93" s="543">
        <f t="shared" ref="B93:G93" si="44">B91+B92</f>
        <v>0</v>
      </c>
      <c r="C93" s="433">
        <f t="shared" si="44"/>
        <v>0</v>
      </c>
      <c r="D93" s="76">
        <f t="shared" si="44"/>
        <v>0</v>
      </c>
      <c r="E93" s="222">
        <f t="shared" si="44"/>
        <v>0</v>
      </c>
      <c r="F93" s="221">
        <f t="shared" si="44"/>
        <v>0</v>
      </c>
      <c r="G93" s="426">
        <f t="shared" si="44"/>
        <v>0</v>
      </c>
      <c r="H93" s="426">
        <v>0</v>
      </c>
      <c r="I93" s="222">
        <v>0</v>
      </c>
      <c r="J93" s="223">
        <v>0</v>
      </c>
      <c r="K93" s="224">
        <v>0</v>
      </c>
      <c r="L93" s="146">
        <v>0</v>
      </c>
      <c r="M93" s="426">
        <v>0</v>
      </c>
      <c r="N93" s="426">
        <v>0</v>
      </c>
      <c r="O93" s="224">
        <f>SUM(B93:N93)</f>
        <v>0</v>
      </c>
    </row>
    <row r="94" spans="1:15" ht="13.5" thickBot="1" x14ac:dyDescent="0.25">
      <c r="A94" s="81" t="s">
        <v>51</v>
      </c>
      <c r="B94" s="66">
        <f t="shared" ref="B94:N94" si="45">IF(B91=0,0,(B93-B91)/B91)</f>
        <v>0</v>
      </c>
      <c r="C94" s="547">
        <f t="shared" si="45"/>
        <v>0</v>
      </c>
      <c r="D94" s="74">
        <f t="shared" si="45"/>
        <v>0</v>
      </c>
      <c r="E94" s="217">
        <f t="shared" si="45"/>
        <v>0</v>
      </c>
      <c r="F94" s="554">
        <f t="shared" si="45"/>
        <v>0</v>
      </c>
      <c r="G94" s="570">
        <f t="shared" si="45"/>
        <v>0</v>
      </c>
      <c r="H94" s="570">
        <f t="shared" si="45"/>
        <v>0</v>
      </c>
      <c r="I94" s="217">
        <f t="shared" si="45"/>
        <v>0</v>
      </c>
      <c r="J94" s="65">
        <f t="shared" si="45"/>
        <v>0</v>
      </c>
      <c r="K94" s="51">
        <f t="shared" si="45"/>
        <v>0</v>
      </c>
      <c r="L94" s="66">
        <f t="shared" si="45"/>
        <v>0</v>
      </c>
      <c r="M94" s="570">
        <f t="shared" si="45"/>
        <v>0</v>
      </c>
      <c r="N94" s="570">
        <f t="shared" si="45"/>
        <v>0</v>
      </c>
      <c r="O94" s="51">
        <f>IF(O91=0,0,(O93-O91)/O91)</f>
        <v>0</v>
      </c>
    </row>
    <row r="95" spans="1:15" x14ac:dyDescent="0.2">
      <c r="A95" s="105" t="s">
        <v>219</v>
      </c>
      <c r="B95" s="152"/>
      <c r="C95" s="290"/>
      <c r="D95" s="204"/>
      <c r="E95" s="295"/>
      <c r="F95" s="204"/>
      <c r="G95" s="261"/>
      <c r="H95" s="261"/>
      <c r="I95" s="295"/>
      <c r="J95" s="254"/>
      <c r="K95" s="248"/>
      <c r="L95" s="152"/>
      <c r="M95" s="261"/>
      <c r="N95" s="261"/>
      <c r="O95" s="581"/>
    </row>
    <row r="96" spans="1:15" ht="13.5" thickBot="1" x14ac:dyDescent="0.25">
      <c r="A96" s="583" t="s">
        <v>98</v>
      </c>
      <c r="B96" s="259"/>
      <c r="C96" s="292"/>
      <c r="D96" s="260"/>
      <c r="E96" s="329"/>
      <c r="F96" s="260"/>
      <c r="G96" s="264"/>
      <c r="H96" s="264"/>
      <c r="I96" s="329"/>
      <c r="J96" s="131"/>
      <c r="K96" s="265"/>
      <c r="L96" s="259"/>
      <c r="M96" s="264"/>
      <c r="N96" s="264"/>
      <c r="O96" s="317">
        <f>SUM(B96:N96)</f>
        <v>0</v>
      </c>
    </row>
    <row r="97" spans="1:15" x14ac:dyDescent="0.2">
      <c r="A97" s="79" t="s">
        <v>5</v>
      </c>
      <c r="B97" s="542">
        <f>SUM(B95:B96)</f>
        <v>0</v>
      </c>
      <c r="C97" s="431">
        <f t="shared" ref="C97:O97" si="46">SUM(C95:C96)</f>
        <v>0</v>
      </c>
      <c r="D97" s="542">
        <f t="shared" si="46"/>
        <v>0</v>
      </c>
      <c r="E97" s="431">
        <f t="shared" si="46"/>
        <v>0</v>
      </c>
      <c r="F97" s="542">
        <f t="shared" si="46"/>
        <v>0</v>
      </c>
      <c r="G97" s="568">
        <f t="shared" si="46"/>
        <v>0</v>
      </c>
      <c r="H97" s="568">
        <f t="shared" si="46"/>
        <v>0</v>
      </c>
      <c r="I97" s="215">
        <f t="shared" si="46"/>
        <v>0</v>
      </c>
      <c r="J97" s="431">
        <f t="shared" si="46"/>
        <v>0</v>
      </c>
      <c r="K97" s="542">
        <f t="shared" si="46"/>
        <v>0</v>
      </c>
      <c r="L97" s="542">
        <f t="shared" si="46"/>
        <v>0</v>
      </c>
      <c r="M97" s="568">
        <f t="shared" si="46"/>
        <v>0</v>
      </c>
      <c r="N97" s="431">
        <f t="shared" si="46"/>
        <v>0</v>
      </c>
      <c r="O97" s="542">
        <f t="shared" si="46"/>
        <v>0</v>
      </c>
    </row>
    <row r="98" spans="1:15" x14ac:dyDescent="0.2">
      <c r="A98" s="63" t="s">
        <v>7</v>
      </c>
      <c r="B98" s="78">
        <v>0</v>
      </c>
      <c r="C98" s="432">
        <v>0</v>
      </c>
      <c r="D98" s="67">
        <v>0</v>
      </c>
      <c r="E98" s="97">
        <v>0</v>
      </c>
      <c r="F98" s="64">
        <v>0</v>
      </c>
      <c r="G98" s="165">
        <v>0</v>
      </c>
      <c r="H98" s="165">
        <v>0</v>
      </c>
      <c r="I98" s="97">
        <v>0</v>
      </c>
      <c r="J98" s="73">
        <v>0</v>
      </c>
      <c r="K98" s="80">
        <v>0</v>
      </c>
      <c r="L98" s="78">
        <v>0</v>
      </c>
      <c r="M98" s="165">
        <v>0</v>
      </c>
      <c r="N98" s="165">
        <v>0</v>
      </c>
      <c r="O98" s="63">
        <f>SUM(B98:N98)</f>
        <v>0</v>
      </c>
    </row>
    <row r="99" spans="1:15" ht="13.5" thickBot="1" x14ac:dyDescent="0.25">
      <c r="A99" s="81" t="s">
        <v>6</v>
      </c>
      <c r="B99" s="543">
        <f t="shared" ref="B99:J99" si="47">B97+B98</f>
        <v>0</v>
      </c>
      <c r="C99" s="433">
        <f t="shared" si="47"/>
        <v>0</v>
      </c>
      <c r="D99" s="76">
        <f t="shared" si="47"/>
        <v>0</v>
      </c>
      <c r="E99" s="216">
        <f t="shared" si="47"/>
        <v>0</v>
      </c>
      <c r="F99" s="201">
        <f t="shared" si="47"/>
        <v>0</v>
      </c>
      <c r="G99" s="569">
        <f t="shared" si="47"/>
        <v>0</v>
      </c>
      <c r="H99" s="569">
        <f t="shared" si="47"/>
        <v>0</v>
      </c>
      <c r="I99" s="216">
        <f t="shared" si="47"/>
        <v>0</v>
      </c>
      <c r="J99" s="93">
        <f t="shared" si="47"/>
        <v>0</v>
      </c>
      <c r="K99" s="81">
        <v>0</v>
      </c>
      <c r="L99" s="543">
        <f t="shared" ref="L99:O99" si="48">L97+L98</f>
        <v>0</v>
      </c>
      <c r="M99" s="569">
        <f t="shared" si="48"/>
        <v>0</v>
      </c>
      <c r="N99" s="569">
        <f t="shared" si="48"/>
        <v>0</v>
      </c>
      <c r="O99" s="81">
        <f t="shared" si="48"/>
        <v>0</v>
      </c>
    </row>
    <row r="100" spans="1:15" ht="13.5" hidden="1" thickBot="1" x14ac:dyDescent="0.25">
      <c r="A100" s="584" t="s">
        <v>51</v>
      </c>
      <c r="B100" s="210">
        <f t="shared" ref="B100:O100" si="49">IF(B97=0,0,(B99-B97)/B97)</f>
        <v>0</v>
      </c>
      <c r="C100" s="585">
        <f t="shared" si="49"/>
        <v>0</v>
      </c>
      <c r="D100" s="586">
        <f t="shared" si="49"/>
        <v>0</v>
      </c>
      <c r="E100" s="587">
        <f t="shared" si="49"/>
        <v>0</v>
      </c>
      <c r="F100" s="588">
        <f t="shared" si="49"/>
        <v>0</v>
      </c>
      <c r="G100" s="589">
        <f t="shared" si="49"/>
        <v>0</v>
      </c>
      <c r="H100" s="589">
        <f t="shared" si="49"/>
        <v>0</v>
      </c>
      <c r="I100" s="587">
        <f t="shared" si="49"/>
        <v>0</v>
      </c>
      <c r="J100" s="590">
        <f t="shared" si="49"/>
        <v>0</v>
      </c>
      <c r="K100" s="591">
        <f t="shared" si="49"/>
        <v>0</v>
      </c>
      <c r="L100" s="592">
        <f t="shared" si="49"/>
        <v>0</v>
      </c>
      <c r="M100" s="589">
        <f t="shared" si="49"/>
        <v>0</v>
      </c>
      <c r="N100" s="589">
        <f t="shared" si="49"/>
        <v>0</v>
      </c>
      <c r="O100" s="591">
        <f t="shared" si="49"/>
        <v>0</v>
      </c>
    </row>
    <row r="101" spans="1:15" s="256" customFormat="1" ht="13.5" thickBot="1" x14ac:dyDescent="0.25">
      <c r="A101" s="143"/>
      <c r="B101" s="94"/>
      <c r="C101" s="553"/>
      <c r="D101" s="49"/>
      <c r="E101" s="214"/>
      <c r="F101" s="49"/>
      <c r="G101" s="576"/>
      <c r="H101" s="576"/>
      <c r="I101" s="214"/>
      <c r="J101" s="144"/>
      <c r="K101" s="143"/>
      <c r="L101" s="94"/>
      <c r="M101" s="576"/>
      <c r="N101" s="576"/>
      <c r="O101" s="143"/>
    </row>
    <row r="102" spans="1:15" s="256" customFormat="1" x14ac:dyDescent="0.2">
      <c r="A102" s="105" t="s">
        <v>198</v>
      </c>
      <c r="B102" s="152"/>
      <c r="C102" s="290"/>
      <c r="D102" s="204"/>
      <c r="E102" s="295"/>
      <c r="F102" s="204"/>
      <c r="G102" s="261"/>
      <c r="H102" s="261"/>
      <c r="I102" s="295"/>
      <c r="J102" s="254"/>
      <c r="K102" s="248"/>
      <c r="L102" s="152"/>
      <c r="M102" s="261"/>
      <c r="N102" s="261"/>
      <c r="O102" s="581"/>
    </row>
    <row r="103" spans="1:15" s="256" customFormat="1" ht="13.5" thickBot="1" x14ac:dyDescent="0.25">
      <c r="A103" s="583" t="s">
        <v>94</v>
      </c>
      <c r="B103" s="259"/>
      <c r="C103" s="292"/>
      <c r="D103" s="260"/>
      <c r="E103" s="329"/>
      <c r="F103" s="260"/>
      <c r="G103" s="264"/>
      <c r="H103" s="264"/>
      <c r="I103" s="329"/>
      <c r="J103" s="131"/>
      <c r="K103" s="265"/>
      <c r="L103" s="259"/>
      <c r="M103" s="264"/>
      <c r="N103" s="264"/>
      <c r="O103" s="317">
        <f>SUM(B103:N103)</f>
        <v>0</v>
      </c>
    </row>
    <row r="104" spans="1:15" s="256" customFormat="1" x14ac:dyDescent="0.2">
      <c r="A104" s="79" t="s">
        <v>5</v>
      </c>
      <c r="B104" s="542">
        <f>SUM(B102:B103)</f>
        <v>0</v>
      </c>
      <c r="C104" s="549">
        <f>SUM(C102:C103)</f>
        <v>0</v>
      </c>
      <c r="D104" s="98">
        <f t="shared" ref="D104" si="50">SUM(D87:D103)</f>
        <v>0</v>
      </c>
      <c r="E104" s="220">
        <f t="shared" ref="E104:J104" si="51">SUM(E102:E103)</f>
        <v>0</v>
      </c>
      <c r="F104" s="200">
        <f t="shared" si="51"/>
        <v>0</v>
      </c>
      <c r="G104" s="425">
        <f t="shared" si="51"/>
        <v>0</v>
      </c>
      <c r="H104" s="425">
        <f t="shared" si="51"/>
        <v>0</v>
      </c>
      <c r="I104" s="220">
        <f t="shared" si="51"/>
        <v>0</v>
      </c>
      <c r="J104" s="96">
        <f t="shared" si="51"/>
        <v>0</v>
      </c>
      <c r="K104" s="79">
        <v>0</v>
      </c>
      <c r="L104" s="542">
        <f>SUM(L102:L103)</f>
        <v>0</v>
      </c>
      <c r="M104" s="425">
        <v>0</v>
      </c>
      <c r="N104" s="425">
        <f>SUM(N102:N103)</f>
        <v>0</v>
      </c>
      <c r="O104" s="79">
        <f>SUM(O102:O103)</f>
        <v>0</v>
      </c>
    </row>
    <row r="105" spans="1:15" s="256" customFormat="1" x14ac:dyDescent="0.2">
      <c r="A105" s="63" t="s">
        <v>7</v>
      </c>
      <c r="B105" s="78">
        <v>0</v>
      </c>
      <c r="C105" s="432">
        <v>0</v>
      </c>
      <c r="D105" s="67">
        <v>0</v>
      </c>
      <c r="E105" s="97">
        <v>0</v>
      </c>
      <c r="F105" s="64">
        <v>0</v>
      </c>
      <c r="G105" s="165">
        <v>0</v>
      </c>
      <c r="H105" s="165">
        <v>0</v>
      </c>
      <c r="I105" s="97">
        <v>0</v>
      </c>
      <c r="J105" s="73">
        <v>0</v>
      </c>
      <c r="K105" s="80">
        <v>0</v>
      </c>
      <c r="L105" s="78">
        <v>0</v>
      </c>
      <c r="M105" s="165">
        <v>0</v>
      </c>
      <c r="N105" s="165">
        <v>0</v>
      </c>
      <c r="O105" s="63">
        <f>SUM(B105:N105)</f>
        <v>0</v>
      </c>
    </row>
    <row r="106" spans="1:15" s="256" customFormat="1" ht="13.5" thickBot="1" x14ac:dyDescent="0.25">
      <c r="A106" s="81" t="s">
        <v>6</v>
      </c>
      <c r="B106" s="543">
        <f t="shared" ref="B106:J106" si="52">B104+B105</f>
        <v>0</v>
      </c>
      <c r="C106" s="433">
        <f t="shared" si="52"/>
        <v>0</v>
      </c>
      <c r="D106" s="76">
        <f t="shared" si="52"/>
        <v>0</v>
      </c>
      <c r="E106" s="216">
        <f t="shared" si="52"/>
        <v>0</v>
      </c>
      <c r="F106" s="201">
        <f t="shared" si="52"/>
        <v>0</v>
      </c>
      <c r="G106" s="569">
        <f t="shared" si="52"/>
        <v>0</v>
      </c>
      <c r="H106" s="569">
        <f t="shared" si="52"/>
        <v>0</v>
      </c>
      <c r="I106" s="216">
        <f t="shared" si="52"/>
        <v>0</v>
      </c>
      <c r="J106" s="93">
        <f t="shared" si="52"/>
        <v>0</v>
      </c>
      <c r="K106" s="81">
        <v>0</v>
      </c>
      <c r="L106" s="543">
        <f t="shared" ref="L106:O106" si="53">L104+L105</f>
        <v>0</v>
      </c>
      <c r="M106" s="569">
        <f t="shared" si="53"/>
        <v>0</v>
      </c>
      <c r="N106" s="569">
        <f t="shared" si="53"/>
        <v>0</v>
      </c>
      <c r="O106" s="81">
        <f t="shared" si="53"/>
        <v>0</v>
      </c>
    </row>
    <row r="107" spans="1:15" ht="13.5" thickBot="1" x14ac:dyDescent="0.25">
      <c r="A107" s="584" t="s">
        <v>51</v>
      </c>
      <c r="B107" s="66">
        <f t="shared" ref="B107:O107" si="54">IF(B104=0,0,(B106-B104)/B104)</f>
        <v>0</v>
      </c>
      <c r="C107" s="547">
        <f t="shared" si="54"/>
        <v>0</v>
      </c>
      <c r="D107" s="586">
        <f t="shared" si="54"/>
        <v>0</v>
      </c>
      <c r="E107" s="587">
        <f t="shared" si="54"/>
        <v>0</v>
      </c>
      <c r="F107" s="588">
        <f t="shared" si="54"/>
        <v>0</v>
      </c>
      <c r="G107" s="589">
        <f t="shared" si="54"/>
        <v>0</v>
      </c>
      <c r="H107" s="589">
        <f t="shared" si="54"/>
        <v>0</v>
      </c>
      <c r="I107" s="587">
        <f t="shared" si="54"/>
        <v>0</v>
      </c>
      <c r="J107" s="590">
        <f t="shared" si="54"/>
        <v>0</v>
      </c>
      <c r="K107" s="591">
        <f t="shared" si="54"/>
        <v>0</v>
      </c>
      <c r="L107" s="592">
        <f t="shared" si="54"/>
        <v>0</v>
      </c>
      <c r="M107" s="589">
        <f t="shared" si="54"/>
        <v>0</v>
      </c>
      <c r="N107" s="589">
        <f t="shared" si="54"/>
        <v>0</v>
      </c>
      <c r="O107" s="591">
        <f t="shared" si="54"/>
        <v>0</v>
      </c>
    </row>
    <row r="108" spans="1:15" x14ac:dyDescent="0.2">
      <c r="A108" s="145"/>
      <c r="E108" s="256"/>
      <c r="I108" s="256"/>
      <c r="J108" s="256"/>
      <c r="M108" s="256"/>
      <c r="N108" s="256"/>
      <c r="O108" s="256"/>
    </row>
    <row r="109" spans="1:15" x14ac:dyDescent="0.2">
      <c r="A109" s="289"/>
      <c r="E109" s="256"/>
      <c r="F109" s="256"/>
      <c r="G109" s="256"/>
      <c r="H109" s="256"/>
      <c r="I109" s="256"/>
      <c r="J109" s="256"/>
      <c r="M109" s="256"/>
      <c r="N109" s="256"/>
      <c r="O109" s="256"/>
    </row>
    <row r="110" spans="1:15" x14ac:dyDescent="0.2">
      <c r="A110" s="289"/>
      <c r="E110" s="256"/>
      <c r="F110" s="256"/>
      <c r="G110" s="256"/>
      <c r="H110" s="256"/>
      <c r="I110" s="256"/>
      <c r="J110" s="256"/>
      <c r="M110" s="256"/>
      <c r="N110" s="256"/>
      <c r="O110" s="256"/>
    </row>
    <row r="111" spans="1:15" x14ac:dyDescent="0.2">
      <c r="A111" s="145"/>
      <c r="M111" s="256"/>
      <c r="N111" s="256"/>
      <c r="O111" s="289"/>
    </row>
    <row r="112" spans="1:15" x14ac:dyDescent="0.2">
      <c r="A112" s="145"/>
      <c r="E112" s="256"/>
      <c r="I112" s="256"/>
      <c r="J112" s="256"/>
      <c r="M112" s="256"/>
      <c r="N112" s="256"/>
      <c r="O112" s="256"/>
    </row>
    <row r="113" spans="1:15" x14ac:dyDescent="0.2">
      <c r="A113" s="289"/>
      <c r="E113" s="256"/>
      <c r="F113" s="256"/>
      <c r="G113" s="256"/>
      <c r="H113" s="256"/>
      <c r="I113" s="256"/>
      <c r="J113" s="256"/>
      <c r="M113" s="256"/>
      <c r="N113" s="256"/>
      <c r="O113" s="256"/>
    </row>
    <row r="114" spans="1:15" x14ac:dyDescent="0.2">
      <c r="A114" s="289"/>
      <c r="E114" s="256"/>
      <c r="F114" s="256"/>
      <c r="G114" s="256"/>
      <c r="H114" s="256"/>
      <c r="I114" s="256"/>
      <c r="J114" s="256"/>
      <c r="M114" s="256"/>
      <c r="N114" s="256"/>
      <c r="O114" s="256"/>
    </row>
    <row r="115" spans="1:15" x14ac:dyDescent="0.2">
      <c r="A115" s="145"/>
      <c r="M115" s="256"/>
      <c r="N115" s="256"/>
      <c r="O115" s="289"/>
    </row>
    <row r="116" spans="1:15" x14ac:dyDescent="0.2">
      <c r="A116" s="145"/>
      <c r="E116" s="256"/>
      <c r="I116" s="256"/>
      <c r="J116" s="256"/>
      <c r="M116" s="256"/>
      <c r="N116" s="256"/>
      <c r="O116" s="256"/>
    </row>
    <row r="117" spans="1:15" x14ac:dyDescent="0.2">
      <c r="A117" s="289"/>
      <c r="E117" s="256"/>
      <c r="F117" s="256"/>
      <c r="G117" s="256"/>
      <c r="H117" s="256"/>
      <c r="I117" s="256"/>
      <c r="J117" s="256"/>
      <c r="M117" s="256"/>
      <c r="N117" s="256"/>
      <c r="O117" s="256"/>
    </row>
    <row r="118" spans="1:15" x14ac:dyDescent="0.2">
      <c r="A118" s="289"/>
      <c r="E118" s="256"/>
      <c r="F118" s="256"/>
      <c r="G118" s="256"/>
      <c r="H118" s="256"/>
      <c r="I118" s="256"/>
      <c r="J118" s="256"/>
      <c r="M118" s="256"/>
      <c r="N118" s="256"/>
      <c r="O118" s="256"/>
    </row>
    <row r="119" spans="1:15" x14ac:dyDescent="0.2">
      <c r="A119" s="145"/>
      <c r="M119" s="256"/>
      <c r="N119" s="256"/>
      <c r="O119" s="289"/>
    </row>
    <row r="120" spans="1:15" x14ac:dyDescent="0.2">
      <c r="A120" s="145"/>
      <c r="E120" s="256"/>
      <c r="I120" s="256"/>
      <c r="J120" s="256"/>
      <c r="M120" s="256"/>
      <c r="N120" s="256"/>
      <c r="O120" s="256"/>
    </row>
    <row r="121" spans="1:15" x14ac:dyDescent="0.2">
      <c r="A121" s="289"/>
      <c r="E121" s="256"/>
      <c r="F121" s="256"/>
      <c r="G121" s="256"/>
      <c r="H121" s="256"/>
      <c r="I121" s="256"/>
      <c r="J121" s="256"/>
      <c r="M121" s="256"/>
      <c r="N121" s="256"/>
      <c r="O121" s="256"/>
    </row>
    <row r="122" spans="1:15" x14ac:dyDescent="0.2">
      <c r="A122" s="289"/>
      <c r="E122" s="256"/>
      <c r="F122" s="256"/>
      <c r="G122" s="256"/>
      <c r="H122" s="256"/>
      <c r="I122" s="256"/>
      <c r="J122" s="256"/>
      <c r="M122" s="256"/>
      <c r="N122" s="256"/>
      <c r="O122" s="256"/>
    </row>
    <row r="123" spans="1:15" x14ac:dyDescent="0.2">
      <c r="A123" s="145"/>
      <c r="M123" s="256"/>
      <c r="N123" s="256"/>
      <c r="O123" s="289"/>
    </row>
    <row r="124" spans="1:15" x14ac:dyDescent="0.2">
      <c r="A124" s="145"/>
      <c r="E124" s="256"/>
      <c r="I124" s="256"/>
      <c r="J124" s="256"/>
      <c r="M124" s="256"/>
      <c r="N124" s="256"/>
      <c r="O124" s="256"/>
    </row>
    <row r="125" spans="1:15" x14ac:dyDescent="0.2">
      <c r="A125" s="289"/>
      <c r="E125" s="256"/>
      <c r="F125" s="256"/>
      <c r="G125" s="256"/>
      <c r="H125" s="256"/>
      <c r="I125" s="256"/>
      <c r="J125" s="256"/>
      <c r="M125" s="256"/>
      <c r="N125" s="256"/>
      <c r="O125" s="256"/>
    </row>
    <row r="126" spans="1:15" x14ac:dyDescent="0.2">
      <c r="A126" s="289"/>
      <c r="E126" s="256"/>
      <c r="F126" s="256"/>
      <c r="G126" s="256"/>
      <c r="H126" s="256"/>
      <c r="I126" s="256"/>
      <c r="J126" s="256"/>
      <c r="M126" s="256"/>
      <c r="N126" s="256"/>
      <c r="O126" s="256"/>
    </row>
    <row r="127" spans="1:15" x14ac:dyDescent="0.2">
      <c r="A127" s="145"/>
      <c r="M127" s="256"/>
      <c r="N127" s="256"/>
      <c r="O127" s="289"/>
    </row>
    <row r="128" spans="1:15" x14ac:dyDescent="0.2">
      <c r="A128" s="145"/>
      <c r="E128" s="256"/>
      <c r="I128" s="256"/>
      <c r="J128" s="256"/>
      <c r="M128" s="256"/>
      <c r="N128" s="256"/>
      <c r="O128" s="256"/>
    </row>
    <row r="129" spans="1:15" x14ac:dyDescent="0.2">
      <c r="A129" s="289"/>
      <c r="E129" s="256"/>
      <c r="F129" s="256"/>
      <c r="G129" s="256"/>
      <c r="H129" s="256"/>
      <c r="I129" s="256"/>
      <c r="J129" s="256"/>
      <c r="M129" s="256"/>
      <c r="N129" s="256"/>
      <c r="O129" s="256"/>
    </row>
    <row r="130" spans="1:15" x14ac:dyDescent="0.2">
      <c r="A130" s="289"/>
      <c r="E130" s="256"/>
      <c r="F130" s="256"/>
      <c r="G130" s="256"/>
      <c r="H130" s="256"/>
      <c r="I130" s="256"/>
      <c r="J130" s="256"/>
      <c r="M130" s="256"/>
      <c r="N130" s="256"/>
      <c r="O130" s="256"/>
    </row>
    <row r="131" spans="1:15" x14ac:dyDescent="0.2">
      <c r="A131" s="145"/>
      <c r="M131" s="256"/>
      <c r="N131" s="256"/>
      <c r="O131" s="289"/>
    </row>
    <row r="132" spans="1:15" x14ac:dyDescent="0.2">
      <c r="A132" s="145"/>
      <c r="E132" s="256"/>
      <c r="I132" s="256"/>
      <c r="J132" s="256"/>
      <c r="M132" s="256"/>
      <c r="N132" s="256"/>
      <c r="O132" s="256"/>
    </row>
    <row r="133" spans="1:15" x14ac:dyDescent="0.2">
      <c r="A133" s="289"/>
      <c r="E133" s="256"/>
      <c r="F133" s="256"/>
      <c r="G133" s="256"/>
      <c r="H133" s="256"/>
      <c r="I133" s="256"/>
      <c r="J133" s="256"/>
      <c r="M133" s="256"/>
      <c r="N133" s="256"/>
      <c r="O133" s="256"/>
    </row>
    <row r="134" spans="1:15" x14ac:dyDescent="0.2">
      <c r="A134" s="289"/>
      <c r="E134" s="256"/>
      <c r="F134" s="256"/>
      <c r="G134" s="256"/>
      <c r="H134" s="256"/>
      <c r="I134" s="256"/>
      <c r="J134" s="256"/>
      <c r="M134" s="256"/>
      <c r="N134" s="256"/>
      <c r="O134" s="256"/>
    </row>
    <row r="135" spans="1:15" x14ac:dyDescent="0.2">
      <c r="A135" s="145"/>
      <c r="M135" s="256"/>
      <c r="N135" s="256"/>
      <c r="O135" s="289"/>
    </row>
    <row r="136" spans="1:15" x14ac:dyDescent="0.2">
      <c r="A136" s="145"/>
      <c r="E136" s="256"/>
      <c r="I136" s="256"/>
      <c r="J136" s="256"/>
      <c r="M136" s="256"/>
      <c r="N136" s="256"/>
      <c r="O136" s="256"/>
    </row>
    <row r="137" spans="1:15" x14ac:dyDescent="0.2">
      <c r="A137" s="289"/>
      <c r="E137" s="256"/>
      <c r="F137" s="256"/>
      <c r="G137" s="256"/>
      <c r="H137" s="256"/>
      <c r="I137" s="256"/>
      <c r="J137" s="256"/>
      <c r="M137" s="256"/>
      <c r="N137" s="256"/>
      <c r="O137" s="256"/>
    </row>
    <row r="138" spans="1:15" x14ac:dyDescent="0.2">
      <c r="A138" s="289"/>
      <c r="E138" s="256"/>
      <c r="F138" s="256"/>
      <c r="G138" s="256"/>
      <c r="H138" s="256"/>
      <c r="I138" s="256"/>
      <c r="J138" s="256"/>
      <c r="M138" s="256"/>
      <c r="N138" s="256"/>
      <c r="O138" s="256"/>
    </row>
    <row r="139" spans="1:15" x14ac:dyDescent="0.2">
      <c r="A139" s="145"/>
      <c r="M139" s="256"/>
      <c r="N139" s="256"/>
      <c r="O139" s="289"/>
    </row>
    <row r="140" spans="1:15" x14ac:dyDescent="0.2">
      <c r="A140" s="145"/>
      <c r="E140" s="256"/>
      <c r="I140" s="256"/>
      <c r="J140" s="256"/>
      <c r="M140" s="256"/>
      <c r="N140" s="256"/>
      <c r="O140" s="256"/>
    </row>
    <row r="141" spans="1:15" x14ac:dyDescent="0.2">
      <c r="A141" s="289"/>
      <c r="E141" s="256"/>
      <c r="F141" s="256"/>
      <c r="G141" s="256"/>
      <c r="H141" s="256"/>
      <c r="I141" s="256"/>
      <c r="J141" s="256"/>
      <c r="M141" s="256"/>
      <c r="N141" s="256"/>
      <c r="O141" s="256"/>
    </row>
    <row r="142" spans="1:15" x14ac:dyDescent="0.2">
      <c r="A142" s="289"/>
      <c r="E142" s="256"/>
      <c r="F142" s="256"/>
      <c r="G142" s="256"/>
      <c r="H142" s="256"/>
      <c r="I142" s="256"/>
      <c r="J142" s="256"/>
      <c r="M142" s="256"/>
      <c r="N142" s="256"/>
      <c r="O142" s="256"/>
    </row>
    <row r="143" spans="1:15" x14ac:dyDescent="0.2">
      <c r="A143" s="145"/>
      <c r="M143" s="256"/>
      <c r="N143" s="256"/>
      <c r="O143" s="289"/>
    </row>
    <row r="144" spans="1:15" x14ac:dyDescent="0.2">
      <c r="A144" s="145"/>
      <c r="E144" s="256"/>
      <c r="I144" s="256"/>
      <c r="J144" s="256"/>
      <c r="M144" s="256"/>
      <c r="N144" s="256"/>
      <c r="O144" s="256"/>
    </row>
    <row r="145" spans="1:15" x14ac:dyDescent="0.2">
      <c r="A145" s="289"/>
      <c r="E145" s="256"/>
      <c r="F145" s="256"/>
      <c r="G145" s="256"/>
      <c r="H145" s="256"/>
      <c r="I145" s="256"/>
      <c r="J145" s="256"/>
      <c r="M145" s="256"/>
      <c r="N145" s="256"/>
      <c r="O145" s="256"/>
    </row>
    <row r="146" spans="1:15" x14ac:dyDescent="0.2">
      <c r="A146" s="289"/>
      <c r="E146" s="256"/>
      <c r="F146" s="256"/>
      <c r="G146" s="256"/>
      <c r="H146" s="256"/>
      <c r="I146" s="256"/>
      <c r="J146" s="256"/>
      <c r="M146" s="256"/>
      <c r="N146" s="256"/>
      <c r="O146" s="256"/>
    </row>
    <row r="147" spans="1:15" x14ac:dyDescent="0.2">
      <c r="A147" s="145"/>
      <c r="M147" s="256"/>
      <c r="N147" s="256"/>
      <c r="O147" s="289"/>
    </row>
    <row r="148" spans="1:15" x14ac:dyDescent="0.2">
      <c r="A148" s="145"/>
      <c r="E148" s="256"/>
      <c r="I148" s="256"/>
      <c r="J148" s="256"/>
      <c r="M148" s="256"/>
      <c r="N148" s="256"/>
      <c r="O148" s="256"/>
    </row>
    <row r="149" spans="1:15" x14ac:dyDescent="0.2">
      <c r="A149" s="289"/>
      <c r="E149" s="256"/>
      <c r="F149" s="256"/>
      <c r="G149" s="256"/>
      <c r="H149" s="256"/>
      <c r="I149" s="256"/>
      <c r="J149" s="256"/>
      <c r="M149" s="256"/>
      <c r="N149" s="256"/>
      <c r="O149" s="256"/>
    </row>
    <row r="150" spans="1:15" x14ac:dyDescent="0.2">
      <c r="A150" s="289"/>
      <c r="E150" s="256"/>
      <c r="F150" s="256"/>
      <c r="G150" s="256"/>
      <c r="H150" s="256"/>
      <c r="I150" s="256"/>
      <c r="J150" s="256"/>
      <c r="M150" s="256"/>
      <c r="N150" s="256"/>
      <c r="O150" s="256"/>
    </row>
    <row r="151" spans="1:15" x14ac:dyDescent="0.2">
      <c r="A151" s="145"/>
      <c r="M151" s="256"/>
      <c r="N151" s="256"/>
      <c r="O151" s="289"/>
    </row>
    <row r="152" spans="1:15" x14ac:dyDescent="0.2">
      <c r="A152" s="145"/>
      <c r="E152" s="256"/>
      <c r="I152" s="256"/>
      <c r="J152" s="256"/>
      <c r="M152" s="256"/>
      <c r="N152" s="256"/>
      <c r="O152" s="256"/>
    </row>
    <row r="153" spans="1:15" x14ac:dyDescent="0.2">
      <c r="A153" s="289"/>
      <c r="E153" s="256"/>
      <c r="F153" s="256"/>
      <c r="G153" s="256"/>
      <c r="H153" s="256"/>
      <c r="I153" s="256"/>
      <c r="J153" s="256"/>
      <c r="M153" s="256"/>
      <c r="N153" s="256"/>
      <c r="O153" s="256"/>
    </row>
    <row r="154" spans="1:15" x14ac:dyDescent="0.2">
      <c r="A154" s="289"/>
      <c r="E154" s="256"/>
      <c r="F154" s="256"/>
      <c r="G154" s="256"/>
      <c r="H154" s="256"/>
      <c r="I154" s="256"/>
      <c r="J154" s="256"/>
      <c r="M154" s="256"/>
      <c r="N154" s="256"/>
      <c r="O154" s="256"/>
    </row>
    <row r="155" spans="1:15" x14ac:dyDescent="0.2">
      <c r="A155" s="145"/>
      <c r="M155" s="256"/>
      <c r="N155" s="256"/>
      <c r="O155" s="289"/>
    </row>
    <row r="156" spans="1:15" x14ac:dyDescent="0.2">
      <c r="A156" s="145"/>
      <c r="E156" s="256"/>
      <c r="I156" s="256"/>
      <c r="J156" s="256"/>
      <c r="M156" s="256"/>
      <c r="N156" s="256"/>
      <c r="O156" s="256"/>
    </row>
    <row r="157" spans="1:15" x14ac:dyDescent="0.2">
      <c r="A157" s="289"/>
      <c r="E157" s="256"/>
      <c r="F157" s="256"/>
      <c r="G157" s="256"/>
      <c r="H157" s="256"/>
      <c r="I157" s="256"/>
      <c r="J157" s="256"/>
      <c r="M157" s="256"/>
      <c r="N157" s="256"/>
      <c r="O157" s="256"/>
    </row>
    <row r="158" spans="1:15" x14ac:dyDescent="0.2">
      <c r="A158" s="289"/>
      <c r="E158" s="256"/>
      <c r="F158" s="256"/>
      <c r="G158" s="256"/>
      <c r="H158" s="256"/>
      <c r="I158" s="256"/>
      <c r="J158" s="256"/>
      <c r="M158" s="256"/>
      <c r="N158" s="256"/>
      <c r="O158" s="256"/>
    </row>
    <row r="159" spans="1:15" x14ac:dyDescent="0.2">
      <c r="A159" s="145"/>
      <c r="M159" s="256"/>
      <c r="N159" s="256"/>
      <c r="O159" s="289"/>
    </row>
    <row r="160" spans="1:15" x14ac:dyDescent="0.2">
      <c r="A160" s="289"/>
    </row>
    <row r="161" spans="1:1" x14ac:dyDescent="0.2">
      <c r="A161" s="289"/>
    </row>
    <row r="162" spans="1:1" x14ac:dyDescent="0.2">
      <c r="A162" s="289"/>
    </row>
    <row r="163" spans="1:1" x14ac:dyDescent="0.2">
      <c r="A163" s="289"/>
    </row>
    <row r="164" spans="1:1" x14ac:dyDescent="0.2">
      <c r="A164" s="289"/>
    </row>
    <row r="165" spans="1:1" x14ac:dyDescent="0.2">
      <c r="A165" s="289"/>
    </row>
    <row r="166" spans="1:1" x14ac:dyDescent="0.2">
      <c r="A166" s="289"/>
    </row>
    <row r="167" spans="1:1" x14ac:dyDescent="0.2">
      <c r="A167" s="289"/>
    </row>
    <row r="168" spans="1:1" x14ac:dyDescent="0.2">
      <c r="A168" s="289"/>
    </row>
    <row r="169" spans="1:1" x14ac:dyDescent="0.2">
      <c r="A169" s="289"/>
    </row>
    <row r="170" spans="1:1" x14ac:dyDescent="0.2">
      <c r="A170" s="289"/>
    </row>
    <row r="171" spans="1:1" x14ac:dyDescent="0.2">
      <c r="A171" s="289"/>
    </row>
    <row r="172" spans="1:1" x14ac:dyDescent="0.2">
      <c r="A172" s="289"/>
    </row>
    <row r="173" spans="1:1" x14ac:dyDescent="0.2">
      <c r="A173" s="289"/>
    </row>
    <row r="174" spans="1:1" x14ac:dyDescent="0.2">
      <c r="A174" s="289"/>
    </row>
    <row r="175" spans="1:1" x14ac:dyDescent="0.2">
      <c r="A175" s="289"/>
    </row>
    <row r="176" spans="1:1" x14ac:dyDescent="0.2">
      <c r="A176" s="289"/>
    </row>
    <row r="177" spans="1:1" x14ac:dyDescent="0.2">
      <c r="A177" s="289"/>
    </row>
    <row r="178" spans="1:1" x14ac:dyDescent="0.2">
      <c r="A178" s="289"/>
    </row>
    <row r="179" spans="1:1" x14ac:dyDescent="0.2">
      <c r="A179" s="289"/>
    </row>
    <row r="180" spans="1:1" x14ac:dyDescent="0.2">
      <c r="A180" s="289"/>
    </row>
    <row r="181" spans="1:1" x14ac:dyDescent="0.2">
      <c r="A181" s="289"/>
    </row>
    <row r="182" spans="1:1" x14ac:dyDescent="0.2">
      <c r="A182" s="289"/>
    </row>
    <row r="183" spans="1:1" x14ac:dyDescent="0.2">
      <c r="A183" s="289"/>
    </row>
    <row r="184" spans="1:1" x14ac:dyDescent="0.2">
      <c r="A184" s="289"/>
    </row>
    <row r="185" spans="1:1" x14ac:dyDescent="0.2">
      <c r="A185" s="289"/>
    </row>
    <row r="186" spans="1:1" x14ac:dyDescent="0.2">
      <c r="A186" s="289"/>
    </row>
    <row r="187" spans="1:1" x14ac:dyDescent="0.2">
      <c r="A187" s="289"/>
    </row>
    <row r="188" spans="1:1" x14ac:dyDescent="0.2">
      <c r="A188" s="289"/>
    </row>
    <row r="189" spans="1:1" x14ac:dyDescent="0.2">
      <c r="A189" s="289"/>
    </row>
    <row r="190" spans="1:1" x14ac:dyDescent="0.2">
      <c r="A190" s="289"/>
    </row>
    <row r="191" spans="1:1" x14ac:dyDescent="0.2">
      <c r="A191" s="289"/>
    </row>
    <row r="192" spans="1:1" x14ac:dyDescent="0.2">
      <c r="A192" s="289"/>
    </row>
    <row r="193" spans="1:1" x14ac:dyDescent="0.2">
      <c r="A193" s="289"/>
    </row>
    <row r="194" spans="1:1" x14ac:dyDescent="0.2">
      <c r="A194" s="289"/>
    </row>
    <row r="195" spans="1:1" x14ac:dyDescent="0.2">
      <c r="A195" s="289"/>
    </row>
    <row r="196" spans="1:1" x14ac:dyDescent="0.2">
      <c r="A196" s="289"/>
    </row>
    <row r="197" spans="1:1" x14ac:dyDescent="0.2">
      <c r="A197" s="289"/>
    </row>
    <row r="198" spans="1:1" x14ac:dyDescent="0.2">
      <c r="A198" s="289"/>
    </row>
    <row r="199" spans="1:1" x14ac:dyDescent="0.2">
      <c r="A199" s="289"/>
    </row>
    <row r="200" spans="1:1" x14ac:dyDescent="0.2">
      <c r="A200" s="289"/>
    </row>
    <row r="201" spans="1:1" x14ac:dyDescent="0.2">
      <c r="A201" s="289"/>
    </row>
    <row r="202" spans="1:1" x14ac:dyDescent="0.2">
      <c r="A202" s="289"/>
    </row>
    <row r="203" spans="1:1" x14ac:dyDescent="0.2">
      <c r="A203" s="289"/>
    </row>
    <row r="204" spans="1:1" x14ac:dyDescent="0.2">
      <c r="A204" s="289"/>
    </row>
    <row r="205" spans="1:1" x14ac:dyDescent="0.2">
      <c r="A205" s="289"/>
    </row>
    <row r="206" spans="1:1" x14ac:dyDescent="0.2">
      <c r="A206" s="289"/>
    </row>
    <row r="207" spans="1:1" x14ac:dyDescent="0.2">
      <c r="A207" s="289"/>
    </row>
    <row r="208" spans="1:1" x14ac:dyDescent="0.2">
      <c r="A208" s="289"/>
    </row>
    <row r="209" spans="1:1" x14ac:dyDescent="0.2">
      <c r="A209" s="289"/>
    </row>
    <row r="210" spans="1:1" x14ac:dyDescent="0.2">
      <c r="A210" s="289"/>
    </row>
    <row r="211" spans="1:1" x14ac:dyDescent="0.2">
      <c r="A211" s="289"/>
    </row>
    <row r="212" spans="1:1" x14ac:dyDescent="0.2">
      <c r="A212" s="289"/>
    </row>
    <row r="213" spans="1:1" x14ac:dyDescent="0.2">
      <c r="A213" s="289"/>
    </row>
    <row r="214" spans="1:1" x14ac:dyDescent="0.2">
      <c r="A214" s="289"/>
    </row>
    <row r="215" spans="1:1" x14ac:dyDescent="0.2">
      <c r="A215" s="289"/>
    </row>
    <row r="216" spans="1:1" x14ac:dyDescent="0.2">
      <c r="A216" s="289"/>
    </row>
    <row r="217" spans="1:1" x14ac:dyDescent="0.2">
      <c r="A217" s="289"/>
    </row>
    <row r="218" spans="1:1" x14ac:dyDescent="0.2">
      <c r="A218" s="289"/>
    </row>
    <row r="219" spans="1:1" x14ac:dyDescent="0.2">
      <c r="A219" s="289"/>
    </row>
    <row r="220" spans="1:1" x14ac:dyDescent="0.2">
      <c r="A220" s="289"/>
    </row>
    <row r="221" spans="1:1" x14ac:dyDescent="0.2">
      <c r="A221" s="289"/>
    </row>
  </sheetData>
  <mergeCells count="4">
    <mergeCell ref="A1:N1"/>
    <mergeCell ref="B2:C2"/>
    <mergeCell ref="L2:N2"/>
    <mergeCell ref="D2:J2"/>
  </mergeCells>
  <phoneticPr fontId="0" type="noConversion"/>
  <printOptions gridLines="1"/>
  <pageMargins left="0" right="0" top="0.98425196850393704" bottom="0.98425196850393704" header="0" footer="0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27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18" sqref="T18"/>
    </sheetView>
  </sheetViews>
  <sheetFormatPr defaultRowHeight="12.75" x14ac:dyDescent="0.2"/>
  <cols>
    <col min="1" max="1" width="24.28515625" customWidth="1"/>
    <col min="2" max="2" width="6.85546875" customWidth="1"/>
    <col min="3" max="3" width="8.140625" customWidth="1"/>
    <col min="4" max="4" width="7.140625" bestFit="1" customWidth="1"/>
    <col min="5" max="5" width="6.7109375" customWidth="1"/>
    <col min="6" max="6" width="7.28515625" bestFit="1" customWidth="1"/>
    <col min="7" max="7" width="9" customWidth="1"/>
    <col min="8" max="8" width="9.7109375" customWidth="1"/>
    <col min="9" max="10" width="8" customWidth="1"/>
    <col min="11" max="11" width="10" customWidth="1"/>
    <col min="12" max="12" width="2.85546875" hidden="1" customWidth="1"/>
    <col min="13" max="14" width="8" customWidth="1"/>
    <col min="15" max="17" width="8.140625" customWidth="1"/>
    <col min="18" max="18" width="7.85546875" customWidth="1"/>
    <col min="19" max="19" width="8.5703125" customWidth="1"/>
    <col min="20" max="20" width="8.7109375" customWidth="1"/>
    <col min="21" max="21" width="7.42578125" customWidth="1"/>
    <col min="22" max="22" width="6.5703125" customWidth="1"/>
    <col min="23" max="23" width="7.5703125" bestFit="1" customWidth="1"/>
    <col min="24" max="24" width="8" bestFit="1" customWidth="1"/>
    <col min="26" max="30" width="9.140625" style="33"/>
  </cols>
  <sheetData>
    <row r="1" spans="1:31" ht="27" thickBot="1" x14ac:dyDescent="0.45">
      <c r="A1" s="704" t="s">
        <v>394</v>
      </c>
      <c r="B1" s="705"/>
      <c r="C1" s="705"/>
      <c r="D1" s="705"/>
      <c r="E1" s="705"/>
      <c r="F1" s="705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5"/>
      <c r="T1" s="705"/>
      <c r="U1" s="705"/>
      <c r="V1" s="705"/>
      <c r="W1" s="705"/>
      <c r="X1" s="705"/>
      <c r="Y1" s="33"/>
    </row>
    <row r="2" spans="1:31" ht="13.5" thickBot="1" x14ac:dyDescent="0.25">
      <c r="A2" s="140" t="s">
        <v>0</v>
      </c>
      <c r="B2" s="707" t="s">
        <v>3</v>
      </c>
      <c r="C2" s="708"/>
      <c r="D2" s="708"/>
      <c r="E2" s="708"/>
      <c r="F2" s="708"/>
      <c r="G2" s="710" t="s">
        <v>2</v>
      </c>
      <c r="H2" s="709"/>
      <c r="I2" s="365"/>
      <c r="J2" s="366"/>
      <c r="K2" s="197" t="s">
        <v>66</v>
      </c>
      <c r="L2" s="197"/>
      <c r="M2" s="364"/>
      <c r="N2" s="364"/>
      <c r="O2" s="364"/>
      <c r="P2" s="364"/>
      <c r="Q2" s="364"/>
      <c r="R2" s="367"/>
      <c r="S2" s="709" t="s">
        <v>67</v>
      </c>
      <c r="T2" s="709"/>
      <c r="U2" s="707" t="s">
        <v>78</v>
      </c>
      <c r="V2" s="708"/>
      <c r="W2" s="708"/>
      <c r="X2" s="713"/>
      <c r="Y2" s="33"/>
    </row>
    <row r="3" spans="1:31" x14ac:dyDescent="0.2">
      <c r="A3" s="11"/>
      <c r="B3" s="9" t="s">
        <v>1</v>
      </c>
      <c r="C3" s="2" t="s">
        <v>2</v>
      </c>
      <c r="D3" s="2" t="s">
        <v>68</v>
      </c>
      <c r="E3" s="2" t="s">
        <v>69</v>
      </c>
      <c r="F3" s="2" t="s">
        <v>70</v>
      </c>
      <c r="G3" s="458" t="s">
        <v>75</v>
      </c>
      <c r="H3" s="462" t="s">
        <v>4</v>
      </c>
      <c r="I3" s="701" t="s">
        <v>75</v>
      </c>
      <c r="J3" s="702"/>
      <c r="K3" s="696" t="s">
        <v>134</v>
      </c>
      <c r="L3" s="697"/>
      <c r="M3" s="696" t="s">
        <v>4</v>
      </c>
      <c r="N3" s="714"/>
      <c r="O3" s="360" t="s">
        <v>4</v>
      </c>
      <c r="P3" s="350" t="s">
        <v>4</v>
      </c>
      <c r="Q3" s="696" t="s">
        <v>4</v>
      </c>
      <c r="R3" s="715"/>
      <c r="S3" s="711" t="s">
        <v>75</v>
      </c>
      <c r="T3" s="702"/>
      <c r="U3" s="490" t="s">
        <v>134</v>
      </c>
      <c r="V3" s="518" t="s">
        <v>4</v>
      </c>
      <c r="W3" s="213" t="s">
        <v>4</v>
      </c>
      <c r="X3" s="509" t="s">
        <v>4</v>
      </c>
      <c r="Y3" s="33"/>
    </row>
    <row r="4" spans="1:31" x14ac:dyDescent="0.2">
      <c r="A4" s="11"/>
      <c r="B4" s="9"/>
      <c r="C4" s="2"/>
      <c r="D4" s="2"/>
      <c r="E4" s="2"/>
      <c r="F4" s="2"/>
      <c r="G4" s="442"/>
      <c r="H4" s="463" t="s">
        <v>208</v>
      </c>
      <c r="I4" s="355"/>
      <c r="J4" s="362"/>
      <c r="K4" s="698" t="s">
        <v>159</v>
      </c>
      <c r="L4" s="695"/>
      <c r="M4" s="698" t="s">
        <v>76</v>
      </c>
      <c r="N4" s="716"/>
      <c r="O4" s="361" t="s">
        <v>57</v>
      </c>
      <c r="P4" s="363" t="s">
        <v>63</v>
      </c>
      <c r="Q4" s="698" t="s">
        <v>77</v>
      </c>
      <c r="R4" s="700"/>
      <c r="S4" s="712"/>
      <c r="T4" s="690"/>
      <c r="U4" s="490" t="s">
        <v>136</v>
      </c>
      <c r="V4" s="518" t="s">
        <v>57</v>
      </c>
      <c r="W4" s="213" t="s">
        <v>62</v>
      </c>
      <c r="X4" s="509" t="s">
        <v>76</v>
      </c>
      <c r="Y4" s="33"/>
    </row>
    <row r="5" spans="1:31" ht="13.5" thickBot="1" x14ac:dyDescent="0.25">
      <c r="A5" s="11" t="s">
        <v>86</v>
      </c>
      <c r="B5" s="9"/>
      <c r="C5" s="2"/>
      <c r="D5" s="2"/>
      <c r="E5" s="2"/>
      <c r="F5" s="2"/>
      <c r="G5" s="464" t="s">
        <v>80</v>
      </c>
      <c r="H5" s="358" t="s">
        <v>80</v>
      </c>
      <c r="I5" s="703" t="s">
        <v>173</v>
      </c>
      <c r="J5" s="690"/>
      <c r="K5" s="698" t="s">
        <v>161</v>
      </c>
      <c r="L5" s="695"/>
      <c r="M5" s="698" t="s">
        <v>81</v>
      </c>
      <c r="N5" s="716"/>
      <c r="O5" s="361" t="s">
        <v>82</v>
      </c>
      <c r="P5" s="363" t="s">
        <v>82</v>
      </c>
      <c r="Q5" s="698" t="s">
        <v>83</v>
      </c>
      <c r="R5" s="700"/>
      <c r="S5" s="699" t="s">
        <v>84</v>
      </c>
      <c r="T5" s="690"/>
      <c r="U5" s="357" t="s">
        <v>217</v>
      </c>
      <c r="V5" s="270">
        <v>49</v>
      </c>
      <c r="W5" s="213" t="s">
        <v>85</v>
      </c>
      <c r="X5" s="509">
        <v>49</v>
      </c>
      <c r="Y5" s="33"/>
      <c r="AE5" s="33"/>
    </row>
    <row r="6" spans="1:31" x14ac:dyDescent="0.2">
      <c r="A6" s="183" t="s">
        <v>71</v>
      </c>
      <c r="B6" s="5">
        <f>SUM(C6:F6)</f>
        <v>10</v>
      </c>
      <c r="C6" s="124">
        <v>0</v>
      </c>
      <c r="D6" s="124">
        <v>10</v>
      </c>
      <c r="E6" s="124">
        <v>0</v>
      </c>
      <c r="F6" s="166">
        <v>0</v>
      </c>
      <c r="G6" s="133"/>
      <c r="H6" s="291"/>
      <c r="I6" s="187"/>
      <c r="J6" s="247"/>
      <c r="K6" s="124"/>
      <c r="L6" s="129"/>
      <c r="M6" s="124"/>
      <c r="N6" s="123"/>
      <c r="O6" s="123"/>
      <c r="P6" s="124"/>
      <c r="Q6" s="124"/>
      <c r="R6" s="86"/>
      <c r="S6" s="247"/>
      <c r="T6" s="129"/>
      <c r="U6" s="187"/>
      <c r="V6" s="295"/>
      <c r="W6" s="191"/>
      <c r="X6" s="56"/>
      <c r="Y6" s="33"/>
      <c r="AE6" s="33"/>
    </row>
    <row r="7" spans="1:31" x14ac:dyDescent="0.2">
      <c r="A7" s="88"/>
      <c r="B7" s="368"/>
      <c r="C7" s="71"/>
      <c r="D7" s="71"/>
      <c r="E7" s="71"/>
      <c r="F7" s="167"/>
      <c r="G7" s="133"/>
      <c r="H7" s="291"/>
      <c r="I7" s="133"/>
      <c r="J7" s="202"/>
      <c r="K7" s="71"/>
      <c r="L7" s="83"/>
      <c r="M7" s="71"/>
      <c r="N7" s="84"/>
      <c r="O7" s="84"/>
      <c r="P7" s="71"/>
      <c r="Q7" s="71"/>
      <c r="R7" s="85"/>
      <c r="S7" s="202"/>
      <c r="T7" s="83"/>
      <c r="U7" s="133"/>
      <c r="V7" s="255"/>
      <c r="W7" s="1"/>
      <c r="X7" s="499"/>
      <c r="Y7" s="33"/>
    </row>
    <row r="8" spans="1:31" x14ac:dyDescent="0.2">
      <c r="A8" s="25"/>
      <c r="B8" s="231"/>
      <c r="C8" s="71"/>
      <c r="D8" s="71"/>
      <c r="E8" s="71"/>
      <c r="F8" s="167"/>
      <c r="G8" s="133"/>
      <c r="H8" s="291"/>
      <c r="I8" s="133"/>
      <c r="J8" s="202"/>
      <c r="K8" s="249"/>
      <c r="L8" s="202"/>
      <c r="M8" s="71"/>
      <c r="N8" s="84"/>
      <c r="O8" s="84"/>
      <c r="P8" s="71"/>
      <c r="Q8" s="71"/>
      <c r="R8" s="85"/>
      <c r="S8" s="83"/>
      <c r="T8" s="83"/>
      <c r="U8" s="133"/>
      <c r="V8" s="519"/>
      <c r="W8" s="1"/>
      <c r="X8" s="499"/>
      <c r="Y8" s="33"/>
    </row>
    <row r="9" spans="1:31" x14ac:dyDescent="0.2">
      <c r="A9" s="25"/>
      <c r="B9" s="231"/>
      <c r="C9" s="71"/>
      <c r="D9" s="71"/>
      <c r="E9" s="71"/>
      <c r="F9" s="167"/>
      <c r="G9" s="87"/>
      <c r="H9" s="291"/>
      <c r="I9" s="87"/>
      <c r="J9" s="202"/>
      <c r="K9" s="249"/>
      <c r="L9" s="202"/>
      <c r="M9" s="71"/>
      <c r="N9" s="84"/>
      <c r="O9" s="84"/>
      <c r="P9" s="71"/>
      <c r="Q9" s="71"/>
      <c r="R9" s="85"/>
      <c r="S9" s="83"/>
      <c r="T9" s="83"/>
      <c r="U9" s="133"/>
      <c r="V9" s="519"/>
      <c r="W9" s="1"/>
      <c r="X9" s="499"/>
      <c r="Y9" s="33"/>
    </row>
    <row r="10" spans="1:31" x14ac:dyDescent="0.2">
      <c r="A10" s="25"/>
      <c r="B10" s="231"/>
      <c r="C10" s="232"/>
      <c r="D10" s="232"/>
      <c r="E10" s="232"/>
      <c r="F10" s="167"/>
      <c r="G10" s="87"/>
      <c r="H10" s="291"/>
      <c r="I10" s="87"/>
      <c r="J10" s="202"/>
      <c r="K10" s="249"/>
      <c r="L10" s="202"/>
      <c r="M10" s="71"/>
      <c r="N10" s="84"/>
      <c r="O10" s="84"/>
      <c r="P10" s="71"/>
      <c r="Q10" s="71"/>
      <c r="R10" s="85"/>
      <c r="S10" s="83"/>
      <c r="T10" s="83"/>
      <c r="U10" s="133"/>
      <c r="V10" s="519"/>
      <c r="W10" s="1"/>
      <c r="X10" s="499"/>
      <c r="Y10" s="33"/>
    </row>
    <row r="11" spans="1:31" x14ac:dyDescent="0.2">
      <c r="A11" s="25"/>
      <c r="B11" s="231"/>
      <c r="C11" s="232"/>
      <c r="D11" s="232"/>
      <c r="E11" s="232"/>
      <c r="F11" s="167"/>
      <c r="G11" s="87"/>
      <c r="H11" s="291"/>
      <c r="I11" s="87"/>
      <c r="J11" s="202"/>
      <c r="K11" s="249"/>
      <c r="L11" s="202"/>
      <c r="M11" s="71"/>
      <c r="N11" s="84"/>
      <c r="O11" s="84"/>
      <c r="P11" s="71"/>
      <c r="Q11" s="71"/>
      <c r="R11" s="85"/>
      <c r="S11" s="83"/>
      <c r="T11" s="83"/>
      <c r="U11" s="133"/>
      <c r="V11" s="519"/>
      <c r="W11" s="1"/>
      <c r="X11" s="499"/>
      <c r="Y11" s="33"/>
    </row>
    <row r="12" spans="1:31" x14ac:dyDescent="0.2">
      <c r="A12" s="25"/>
      <c r="B12" s="381"/>
      <c r="C12" s="382"/>
      <c r="D12" s="382"/>
      <c r="E12" s="382"/>
      <c r="F12" s="167"/>
      <c r="G12" s="87"/>
      <c r="H12" s="291"/>
      <c r="I12" s="87"/>
      <c r="J12" s="202"/>
      <c r="K12" s="249"/>
      <c r="L12" s="202"/>
      <c r="M12" s="71"/>
      <c r="N12" s="84"/>
      <c r="O12" s="84"/>
      <c r="P12" s="71"/>
      <c r="Q12" s="71"/>
      <c r="R12" s="85"/>
      <c r="S12" s="83"/>
      <c r="T12" s="83"/>
      <c r="U12" s="133"/>
      <c r="V12" s="519"/>
      <c r="W12" s="1"/>
      <c r="X12" s="499"/>
      <c r="Y12" s="33"/>
    </row>
    <row r="13" spans="1:31" ht="13.5" thickBot="1" x14ac:dyDescent="0.25">
      <c r="A13" s="184"/>
      <c r="B13" s="440"/>
      <c r="C13" s="441"/>
      <c r="D13" s="441"/>
      <c r="E13" s="441"/>
      <c r="F13" s="167"/>
      <c r="G13" s="125"/>
      <c r="H13" s="459"/>
      <c r="I13" s="125"/>
      <c r="J13" s="252"/>
      <c r="K13" s="127"/>
      <c r="L13" s="130"/>
      <c r="M13" s="127"/>
      <c r="N13" s="126"/>
      <c r="O13" s="126"/>
      <c r="P13" s="127"/>
      <c r="Q13" s="127"/>
      <c r="R13" s="128"/>
      <c r="S13" s="130"/>
      <c r="T13" s="130"/>
      <c r="U13" s="188"/>
      <c r="V13" s="515"/>
      <c r="W13" s="513"/>
      <c r="X13" s="45"/>
      <c r="Y13" s="33"/>
    </row>
    <row r="14" spans="1:31" x14ac:dyDescent="0.2">
      <c r="A14" s="173" t="s">
        <v>5</v>
      </c>
      <c r="B14" s="465">
        <f>SUM(C14:F14)</f>
        <v>10</v>
      </c>
      <c r="C14" s="48">
        <f>SUM(C6:C13)</f>
        <v>0</v>
      </c>
      <c r="D14" s="48">
        <f>SUM(D6:D13)</f>
        <v>10</v>
      </c>
      <c r="E14" s="48">
        <f>SUM(E6:E13)</f>
        <v>0</v>
      </c>
      <c r="F14" s="466">
        <f>SUM(F6:F13)</f>
        <v>0</v>
      </c>
      <c r="G14" s="5"/>
      <c r="H14" s="4"/>
      <c r="I14" s="443"/>
      <c r="J14" s="440"/>
      <c r="K14" s="441"/>
      <c r="L14" s="440"/>
      <c r="M14" s="441"/>
      <c r="N14" s="444"/>
      <c r="O14" s="230"/>
      <c r="P14" s="232"/>
      <c r="Q14" s="232"/>
      <c r="R14" s="233"/>
      <c r="S14" s="21"/>
      <c r="T14" s="56"/>
      <c r="U14" s="229"/>
      <c r="V14" s="1"/>
      <c r="W14" s="1"/>
      <c r="X14" s="499"/>
      <c r="Y14" s="33"/>
    </row>
    <row r="15" spans="1:31" x14ac:dyDescent="0.2">
      <c r="A15" s="13" t="s">
        <v>6</v>
      </c>
      <c r="B15" s="467">
        <f>SUM(C15:F15)</f>
        <v>0</v>
      </c>
      <c r="C15" s="175">
        <f>SUM(G15:H15)</f>
        <v>0</v>
      </c>
      <c r="D15" s="175">
        <f>SUM(K15:Q15)</f>
        <v>0</v>
      </c>
      <c r="E15" s="175">
        <f>SUM(S15:S15)</f>
        <v>0</v>
      </c>
      <c r="F15" s="468">
        <f>SUM(U15:X15)</f>
        <v>0</v>
      </c>
      <c r="G15" s="471">
        <f>COUNTA(G6:G13)</f>
        <v>0</v>
      </c>
      <c r="H15" s="440">
        <f>COUNTA(H6:H13)</f>
        <v>0</v>
      </c>
      <c r="I15" s="689">
        <f>COUNTA(I6:J13)</f>
        <v>0</v>
      </c>
      <c r="J15" s="690"/>
      <c r="K15" s="691">
        <f>COUNTA(K6:L13)</f>
        <v>0</v>
      </c>
      <c r="L15" s="690"/>
      <c r="M15" s="691">
        <f>COUNTA(M6:N13)</f>
        <v>0</v>
      </c>
      <c r="N15" s="692"/>
      <c r="O15" s="230">
        <f>COUNTA(O6:O13)</f>
        <v>0</v>
      </c>
      <c r="P15" s="232">
        <f>COUNTA(P6:P14)</f>
        <v>0</v>
      </c>
      <c r="Q15" s="691">
        <f>COUNTA(Q6:R14)</f>
        <v>0</v>
      </c>
      <c r="R15" s="693"/>
      <c r="S15" s="689">
        <f>COUNTA(S6:T13)</f>
        <v>0</v>
      </c>
      <c r="T15" s="693"/>
      <c r="U15" s="494">
        <f>COUNTA(U6:U13)</f>
        <v>0</v>
      </c>
      <c r="V15" s="1">
        <f>COUNTA(W6:W13)</f>
        <v>0</v>
      </c>
      <c r="W15" s="1">
        <f>COUNTA(W6:W14)</f>
        <v>0</v>
      </c>
      <c r="X15" s="499">
        <f>COUNTA(X6:X14)</f>
        <v>0</v>
      </c>
      <c r="Y15" s="33"/>
    </row>
    <row r="16" spans="1:31" ht="13.5" thickBot="1" x14ac:dyDescent="0.25">
      <c r="A16" s="14" t="s">
        <v>7</v>
      </c>
      <c r="B16" s="469">
        <f t="shared" ref="B16:F16" si="0">IF(B14=0,0,(B15-B14)/B14)</f>
        <v>-1</v>
      </c>
      <c r="C16" s="16">
        <f t="shared" si="0"/>
        <v>0</v>
      </c>
      <c r="D16" s="16">
        <f t="shared" si="0"/>
        <v>-1</v>
      </c>
      <c r="E16" s="16">
        <f t="shared" si="0"/>
        <v>0</v>
      </c>
      <c r="F16" s="470">
        <f t="shared" si="0"/>
        <v>0</v>
      </c>
      <c r="G16" s="440"/>
      <c r="H16" s="441"/>
      <c r="I16" s="22"/>
      <c r="J16" s="7"/>
      <c r="K16" s="6"/>
      <c r="L16" s="7"/>
      <c r="M16" s="6"/>
      <c r="N16" s="82"/>
      <c r="O16" s="82"/>
      <c r="P16" s="6"/>
      <c r="Q16" s="6"/>
      <c r="R16" s="45"/>
      <c r="S16" s="22"/>
      <c r="T16" s="45"/>
      <c r="U16" s="22"/>
      <c r="V16" s="520"/>
      <c r="W16" s="1"/>
      <c r="X16" s="499"/>
      <c r="Y16" s="33"/>
    </row>
    <row r="17" spans="1:25" x14ac:dyDescent="0.2">
      <c r="A17" s="88" t="s">
        <v>139</v>
      </c>
      <c r="B17" s="231">
        <f>SUM(C17:F17)</f>
        <v>24</v>
      </c>
      <c r="C17" s="232">
        <v>13</v>
      </c>
      <c r="D17" s="232">
        <v>7</v>
      </c>
      <c r="E17" s="232">
        <v>4</v>
      </c>
      <c r="F17" s="232">
        <v>0</v>
      </c>
      <c r="G17" s="677"/>
      <c r="H17" s="254">
        <v>50406</v>
      </c>
      <c r="I17" s="204"/>
      <c r="J17" s="204"/>
      <c r="K17" s="238"/>
      <c r="L17" s="239"/>
      <c r="M17" s="238"/>
      <c r="N17" s="239"/>
      <c r="O17" s="255"/>
      <c r="P17" s="295"/>
      <c r="Q17" s="256"/>
      <c r="R17" s="256"/>
      <c r="S17" s="133"/>
      <c r="T17" s="132"/>
      <c r="U17" s="202"/>
      <c r="V17" s="255"/>
      <c r="W17" s="287"/>
      <c r="X17" s="508"/>
      <c r="Y17" s="33"/>
    </row>
    <row r="18" spans="1:25" x14ac:dyDescent="0.2">
      <c r="A18" s="25" t="s">
        <v>58</v>
      </c>
      <c r="B18" s="231"/>
      <c r="C18" s="232"/>
      <c r="D18" s="232"/>
      <c r="E18" s="232"/>
      <c r="F18" s="232"/>
      <c r="G18" s="678"/>
      <c r="H18" s="122">
        <v>50407</v>
      </c>
      <c r="I18" s="256"/>
      <c r="J18" s="256"/>
      <c r="K18" s="238"/>
      <c r="L18" s="239"/>
      <c r="M18" s="238"/>
      <c r="N18" s="239"/>
      <c r="O18" s="255"/>
      <c r="P18" s="255"/>
      <c r="Q18" s="256"/>
      <c r="R18" s="256"/>
      <c r="S18" s="133"/>
      <c r="T18" s="132"/>
      <c r="U18" s="256"/>
      <c r="V18" s="255"/>
      <c r="W18" s="213"/>
      <c r="X18" s="509"/>
      <c r="Y18" s="33"/>
    </row>
    <row r="19" spans="1:25" x14ac:dyDescent="0.2">
      <c r="A19" s="25"/>
      <c r="B19" s="231"/>
      <c r="C19" s="232"/>
      <c r="D19" s="232"/>
      <c r="E19" s="232"/>
      <c r="F19" s="232"/>
      <c r="G19" s="678"/>
      <c r="H19" s="122">
        <v>50408</v>
      </c>
      <c r="I19" s="256"/>
      <c r="J19" s="256"/>
      <c r="K19" s="238"/>
      <c r="L19" s="239"/>
      <c r="M19" s="171"/>
      <c r="N19" s="239"/>
      <c r="O19" s="255"/>
      <c r="P19" s="255"/>
      <c r="Q19" s="256"/>
      <c r="R19" s="256"/>
      <c r="S19" s="133"/>
      <c r="T19" s="132"/>
      <c r="U19" s="256"/>
      <c r="V19" s="255"/>
      <c r="W19" s="213"/>
      <c r="X19" s="509"/>
      <c r="Y19" s="33"/>
    </row>
    <row r="20" spans="1:25" x14ac:dyDescent="0.2">
      <c r="A20" s="25"/>
      <c r="B20" s="231"/>
      <c r="C20" s="232"/>
      <c r="D20" s="232"/>
      <c r="E20" s="232"/>
      <c r="F20" s="232"/>
      <c r="G20" s="678"/>
      <c r="H20" s="122">
        <v>50409</v>
      </c>
      <c r="I20" s="256"/>
      <c r="J20" s="256"/>
      <c r="K20" s="238"/>
      <c r="L20" s="239"/>
      <c r="M20" s="171"/>
      <c r="N20" s="239"/>
      <c r="O20" s="255"/>
      <c r="P20" s="255"/>
      <c r="Q20" s="256"/>
      <c r="R20" s="256"/>
      <c r="S20" s="133"/>
      <c r="T20" s="132"/>
      <c r="U20" s="256"/>
      <c r="V20" s="255"/>
      <c r="W20" s="213"/>
      <c r="X20" s="509"/>
      <c r="Y20" s="83"/>
    </row>
    <row r="21" spans="1:25" x14ac:dyDescent="0.2">
      <c r="A21" s="25"/>
      <c r="B21" s="231"/>
      <c r="C21" s="232"/>
      <c r="D21" s="232"/>
      <c r="E21" s="232"/>
      <c r="F21" s="232"/>
      <c r="G21" s="678"/>
      <c r="H21" s="122">
        <v>50410</v>
      </c>
      <c r="I21" s="256"/>
      <c r="J21" s="256"/>
      <c r="K21" s="238"/>
      <c r="L21" s="239"/>
      <c r="M21" s="171"/>
      <c r="N21" s="239"/>
      <c r="O21" s="255"/>
      <c r="P21" s="255"/>
      <c r="Q21" s="256"/>
      <c r="R21" s="256"/>
      <c r="S21" s="133"/>
      <c r="T21" s="132"/>
      <c r="U21" s="256"/>
      <c r="V21" s="255"/>
      <c r="W21" s="213"/>
      <c r="X21" s="509"/>
      <c r="Y21" s="83"/>
    </row>
    <row r="22" spans="1:25" x14ac:dyDescent="0.2">
      <c r="A22" s="25"/>
      <c r="B22" s="231"/>
      <c r="C22" s="232"/>
      <c r="D22" s="232"/>
      <c r="E22" s="232"/>
      <c r="F22" s="232"/>
      <c r="G22" s="678"/>
      <c r="H22" s="122">
        <v>50411</v>
      </c>
      <c r="I22" s="256"/>
      <c r="J22" s="256"/>
      <c r="K22" s="238"/>
      <c r="L22" s="239"/>
      <c r="M22" s="238"/>
      <c r="N22" s="239"/>
      <c r="O22" s="255"/>
      <c r="P22" s="255"/>
      <c r="Q22" s="256"/>
      <c r="R22" s="33"/>
      <c r="S22" s="133"/>
      <c r="T22" s="132"/>
      <c r="U22" s="256"/>
      <c r="V22" s="255"/>
      <c r="W22" s="213"/>
      <c r="X22" s="509"/>
      <c r="Y22" s="83"/>
    </row>
    <row r="23" spans="1:25" x14ac:dyDescent="0.2">
      <c r="A23" s="25"/>
      <c r="B23" s="231"/>
      <c r="C23" s="232"/>
      <c r="D23" s="232"/>
      <c r="E23" s="232"/>
      <c r="F23" s="232"/>
      <c r="G23" s="678"/>
      <c r="H23" s="122">
        <v>50417</v>
      </c>
      <c r="I23" s="256"/>
      <c r="J23" s="256"/>
      <c r="K23" s="238"/>
      <c r="L23" s="239"/>
      <c r="M23" s="238"/>
      <c r="N23" s="239"/>
      <c r="O23" s="255"/>
      <c r="P23" s="255"/>
      <c r="Q23" s="256"/>
      <c r="R23" s="33"/>
      <c r="S23" s="133"/>
      <c r="T23" s="132"/>
      <c r="U23" s="256"/>
      <c r="V23" s="255"/>
      <c r="W23" s="213"/>
      <c r="X23" s="509"/>
      <c r="Y23" s="83"/>
    </row>
    <row r="24" spans="1:25" x14ac:dyDescent="0.2">
      <c r="A24" s="25"/>
      <c r="B24" s="231"/>
      <c r="C24" s="232"/>
      <c r="D24" s="232"/>
      <c r="E24" s="232"/>
      <c r="F24" s="232"/>
      <c r="G24" s="678"/>
      <c r="H24" s="122">
        <v>50418</v>
      </c>
      <c r="I24" s="256"/>
      <c r="J24" s="256"/>
      <c r="K24" s="238"/>
      <c r="L24" s="239"/>
      <c r="M24" s="238"/>
      <c r="N24" s="239"/>
      <c r="O24" s="255"/>
      <c r="P24" s="255"/>
      <c r="Q24" s="256"/>
      <c r="R24" s="33"/>
      <c r="S24" s="133"/>
      <c r="T24" s="132"/>
      <c r="U24" s="256"/>
      <c r="V24" s="255"/>
      <c r="W24" s="213"/>
      <c r="X24" s="509"/>
      <c r="Y24" s="33"/>
    </row>
    <row r="25" spans="1:25" x14ac:dyDescent="0.2">
      <c r="A25" s="25"/>
      <c r="B25" s="440"/>
      <c r="C25" s="441"/>
      <c r="D25" s="441"/>
      <c r="E25" s="441"/>
      <c r="F25" s="441"/>
      <c r="G25" s="678"/>
      <c r="H25" s="122">
        <v>50419</v>
      </c>
      <c r="I25" s="256"/>
      <c r="J25" s="256"/>
      <c r="K25" s="376"/>
      <c r="L25" s="377"/>
      <c r="M25" s="376"/>
      <c r="N25" s="377"/>
      <c r="O25" s="255"/>
      <c r="P25" s="255"/>
      <c r="Q25" s="256"/>
      <c r="R25" s="33"/>
      <c r="S25" s="133"/>
      <c r="T25" s="132"/>
      <c r="U25" s="256"/>
      <c r="V25" s="255"/>
      <c r="W25" s="213"/>
      <c r="X25" s="509"/>
      <c r="Y25" s="33"/>
    </row>
    <row r="26" spans="1:25" x14ac:dyDescent="0.2">
      <c r="A26" s="25"/>
      <c r="B26" s="440"/>
      <c r="C26" s="441"/>
      <c r="D26" s="441"/>
      <c r="E26" s="441"/>
      <c r="F26" s="441"/>
      <c r="G26" s="678"/>
      <c r="H26" s="122"/>
      <c r="I26" s="256"/>
      <c r="J26" s="256"/>
      <c r="K26" s="376"/>
      <c r="L26" s="377"/>
      <c r="M26" s="376"/>
      <c r="N26" s="377"/>
      <c r="O26" s="255"/>
      <c r="P26" s="255"/>
      <c r="Q26" s="256"/>
      <c r="R26" s="33"/>
      <c r="S26" s="133"/>
      <c r="T26" s="132"/>
      <c r="U26" s="256"/>
      <c r="V26" s="255"/>
      <c r="W26" s="213"/>
      <c r="X26" s="509"/>
      <c r="Y26" s="33"/>
    </row>
    <row r="27" spans="1:25" x14ac:dyDescent="0.2">
      <c r="A27" s="25"/>
      <c r="B27" s="630"/>
      <c r="C27" s="629"/>
      <c r="D27" s="629"/>
      <c r="E27" s="629"/>
      <c r="F27" s="629"/>
      <c r="G27" s="678"/>
      <c r="H27" s="122"/>
      <c r="I27" s="256"/>
      <c r="J27" s="256"/>
      <c r="K27" s="376"/>
      <c r="L27" s="377"/>
      <c r="M27" s="376"/>
      <c r="N27" s="377"/>
      <c r="O27" s="255"/>
      <c r="P27" s="255"/>
      <c r="Q27" s="256"/>
      <c r="R27" s="33"/>
      <c r="S27" s="133"/>
      <c r="T27" s="132"/>
      <c r="U27" s="256"/>
      <c r="V27" s="255"/>
      <c r="W27" s="213"/>
      <c r="X27" s="631"/>
      <c r="Y27" s="33"/>
    </row>
    <row r="28" spans="1:25" x14ac:dyDescent="0.2">
      <c r="A28" s="25"/>
      <c r="B28" s="630"/>
      <c r="C28" s="629"/>
      <c r="D28" s="629"/>
      <c r="E28" s="629"/>
      <c r="F28" s="629"/>
      <c r="G28" s="678"/>
      <c r="H28" s="122"/>
      <c r="I28" s="256"/>
      <c r="J28" s="256"/>
      <c r="K28" s="376"/>
      <c r="L28" s="377"/>
      <c r="M28" s="376"/>
      <c r="N28" s="377"/>
      <c r="O28" s="255"/>
      <c r="P28" s="255"/>
      <c r="Q28" s="256"/>
      <c r="R28" s="33"/>
      <c r="S28" s="133"/>
      <c r="T28" s="132"/>
      <c r="U28" s="256"/>
      <c r="V28" s="255"/>
      <c r="W28" s="213"/>
      <c r="X28" s="631"/>
      <c r="Y28" s="33"/>
    </row>
    <row r="29" spans="1:25" x14ac:dyDescent="0.2">
      <c r="A29" s="25"/>
      <c r="B29" s="630"/>
      <c r="C29" s="629"/>
      <c r="D29" s="629"/>
      <c r="E29" s="629"/>
      <c r="F29" s="629"/>
      <c r="G29" s="678"/>
      <c r="H29" s="122"/>
      <c r="I29" s="256"/>
      <c r="J29" s="256"/>
      <c r="K29" s="376"/>
      <c r="L29" s="377"/>
      <c r="M29" s="376"/>
      <c r="N29" s="377"/>
      <c r="O29" s="255"/>
      <c r="P29" s="255"/>
      <c r="Q29" s="256"/>
      <c r="R29" s="33"/>
      <c r="S29" s="133"/>
      <c r="T29" s="132"/>
      <c r="U29" s="256"/>
      <c r="V29" s="255"/>
      <c r="W29" s="213"/>
      <c r="X29" s="631"/>
      <c r="Y29" s="33"/>
    </row>
    <row r="30" spans="1:25" ht="13.5" thickBot="1" x14ac:dyDescent="0.25">
      <c r="A30" s="25"/>
      <c r="B30" s="231"/>
      <c r="C30" s="232"/>
      <c r="D30" s="232"/>
      <c r="E30" s="232"/>
      <c r="F30" s="232"/>
      <c r="G30" s="679"/>
      <c r="H30" s="131"/>
      <c r="I30" s="260"/>
      <c r="J30" s="260"/>
      <c r="K30" s="238"/>
      <c r="L30" s="239"/>
      <c r="M30" s="238"/>
      <c r="N30" s="239"/>
      <c r="O30" s="255"/>
      <c r="P30" s="329"/>
      <c r="Q30" s="256"/>
      <c r="R30" s="33"/>
      <c r="S30" s="188"/>
      <c r="T30" s="251"/>
      <c r="U30" s="256"/>
      <c r="V30" s="255"/>
      <c r="W30" s="213"/>
      <c r="X30" s="509"/>
      <c r="Y30" s="33"/>
    </row>
    <row r="31" spans="1:25" x14ac:dyDescent="0.2">
      <c r="A31" s="12" t="s">
        <v>5</v>
      </c>
      <c r="B31" s="19">
        <f t="shared" ref="B31:F31" si="1">SUM(B17:B30)</f>
        <v>24</v>
      </c>
      <c r="C31" s="48">
        <v>13</v>
      </c>
      <c r="D31" s="48">
        <v>7</v>
      </c>
      <c r="E31" s="48">
        <f t="shared" si="1"/>
        <v>4</v>
      </c>
      <c r="F31" s="8">
        <f t="shared" si="1"/>
        <v>0</v>
      </c>
      <c r="G31" s="229"/>
      <c r="H31" s="441"/>
      <c r="I31" s="229"/>
      <c r="J31" s="231"/>
      <c r="K31" s="4"/>
      <c r="L31" s="47"/>
      <c r="M31" s="4"/>
      <c r="N31" s="47"/>
      <c r="O31" s="47"/>
      <c r="P31" s="4"/>
      <c r="Q31" s="4"/>
      <c r="R31" s="56"/>
      <c r="S31" s="231"/>
      <c r="T31" s="231"/>
      <c r="U31" s="21"/>
      <c r="V31" s="191"/>
      <c r="W31" s="191"/>
      <c r="X31" s="56"/>
      <c r="Y31" s="33"/>
    </row>
    <row r="32" spans="1:25" x14ac:dyDescent="0.2">
      <c r="A32" s="13" t="s">
        <v>6</v>
      </c>
      <c r="B32" s="10">
        <f>SUM(C32:F32)</f>
        <v>9</v>
      </c>
      <c r="C32" s="3">
        <f>SUM(G32:H32)</f>
        <v>9</v>
      </c>
      <c r="D32" s="3">
        <f>SUM(K32:Q32)</f>
        <v>0</v>
      </c>
      <c r="E32" s="3">
        <f>SUM(S32:T32)</f>
        <v>0</v>
      </c>
      <c r="F32" s="3">
        <f>SUM(U32:X32)</f>
        <v>0</v>
      </c>
      <c r="G32" s="471">
        <f>COUNTA(G17:G30)</f>
        <v>0</v>
      </c>
      <c r="H32" s="440">
        <f>COUNTA(H17:H30)</f>
        <v>9</v>
      </c>
      <c r="I32" s="689">
        <f>COUNTA(I17:J30)</f>
        <v>0</v>
      </c>
      <c r="J32" s="690"/>
      <c r="K32" s="691">
        <f>COUNTA(K17:L30)</f>
        <v>0</v>
      </c>
      <c r="L32" s="695"/>
      <c r="M32" s="691">
        <f>COUNTA(M17:N30)</f>
        <v>0</v>
      </c>
      <c r="N32" s="692"/>
      <c r="O32" s="230">
        <f>COUNTA(O17:O30)</f>
        <v>0</v>
      </c>
      <c r="P32" s="232">
        <f>COUNTA(P17:P30)</f>
        <v>0</v>
      </c>
      <c r="Q32" s="691">
        <f>COUNTA(Q17:R30)</f>
        <v>0</v>
      </c>
      <c r="R32" s="693"/>
      <c r="S32" s="694">
        <f>COUNTA(S17:T30)</f>
        <v>0</v>
      </c>
      <c r="T32" s="694"/>
      <c r="U32" s="494">
        <f>COUNTA(U17:U30)</f>
        <v>0</v>
      </c>
      <c r="V32" s="1">
        <f>COUNTA(V17:V30)</f>
        <v>0</v>
      </c>
      <c r="W32" s="1">
        <f>COUNTA(W31:W31)</f>
        <v>0</v>
      </c>
      <c r="X32" s="499">
        <f>COUNTA(X31:X31)</f>
        <v>0</v>
      </c>
      <c r="Y32" s="33"/>
    </row>
    <row r="33" spans="1:34" ht="13.5" thickBot="1" x14ac:dyDescent="0.25">
      <c r="A33" s="14" t="s">
        <v>7</v>
      </c>
      <c r="B33" s="15">
        <f t="shared" ref="B33:F33" si="2">IF(B31=0,0,(B32-B31)/B31)</f>
        <v>-0.625</v>
      </c>
      <c r="C33" s="16">
        <f t="shared" si="2"/>
        <v>-0.30769230769230771</v>
      </c>
      <c r="D33" s="16">
        <f t="shared" si="2"/>
        <v>-1</v>
      </c>
      <c r="E33" s="16">
        <f t="shared" si="2"/>
        <v>-1</v>
      </c>
      <c r="F33" s="16">
        <f t="shared" si="2"/>
        <v>0</v>
      </c>
      <c r="G33" s="22"/>
      <c r="H33" s="6"/>
      <c r="I33" s="22"/>
      <c r="J33" s="7"/>
      <c r="K33" s="6"/>
      <c r="L33" s="82"/>
      <c r="M33" s="6"/>
      <c r="N33" s="82"/>
      <c r="O33" s="82"/>
      <c r="P33" s="6"/>
      <c r="Q33" s="6"/>
      <c r="R33" s="45"/>
      <c r="S33" s="7"/>
      <c r="T33" s="7"/>
      <c r="U33" s="229"/>
      <c r="V33" s="1"/>
      <c r="W33" s="1"/>
      <c r="X33" s="499"/>
      <c r="Y33" s="33"/>
    </row>
    <row r="34" spans="1:34" x14ac:dyDescent="0.2">
      <c r="A34" s="183" t="s">
        <v>72</v>
      </c>
      <c r="B34" s="5">
        <f>SUM(C34:F34)</f>
        <v>2</v>
      </c>
      <c r="C34" s="4">
        <v>0</v>
      </c>
      <c r="D34" s="4">
        <v>0</v>
      </c>
      <c r="E34" s="4">
        <v>0</v>
      </c>
      <c r="F34" s="4">
        <v>2</v>
      </c>
      <c r="G34" s="187"/>
      <c r="H34" s="262"/>
      <c r="I34" s="187"/>
      <c r="J34" s="247"/>
      <c r="K34" s="261"/>
      <c r="L34" s="248"/>
      <c r="M34" s="262"/>
      <c r="N34" s="263"/>
      <c r="O34" s="263"/>
      <c r="P34" s="261"/>
      <c r="Q34" s="261"/>
      <c r="R34" s="254"/>
      <c r="S34" s="187"/>
      <c r="T34" s="246"/>
      <c r="U34" s="187"/>
      <c r="V34" s="521"/>
      <c r="W34" s="514"/>
      <c r="X34" s="246"/>
      <c r="Y34" s="186"/>
    </row>
    <row r="35" spans="1:34" ht="13.5" thickBot="1" x14ac:dyDescent="0.25">
      <c r="A35" s="184"/>
      <c r="B35" s="7"/>
      <c r="C35" s="6"/>
      <c r="D35" s="6"/>
      <c r="E35" s="6"/>
      <c r="F35" s="6"/>
      <c r="G35" s="188"/>
      <c r="H35" s="266"/>
      <c r="I35" s="188"/>
      <c r="J35" s="252"/>
      <c r="K35" s="264"/>
      <c r="L35" s="265"/>
      <c r="M35" s="266"/>
      <c r="N35" s="253"/>
      <c r="O35" s="253"/>
      <c r="P35" s="264"/>
      <c r="Q35" s="264"/>
      <c r="R35" s="131"/>
      <c r="S35" s="188"/>
      <c r="T35" s="251"/>
      <c r="U35" s="188"/>
      <c r="V35" s="522"/>
      <c r="W35" s="515"/>
      <c r="X35" s="251"/>
      <c r="Y35" s="186"/>
      <c r="AA35" s="33" t="s">
        <v>171</v>
      </c>
    </row>
    <row r="36" spans="1:34" x14ac:dyDescent="0.2">
      <c r="A36" s="173" t="s">
        <v>5</v>
      </c>
      <c r="B36" s="175">
        <f>SUM(B34:B35)</f>
        <v>2</v>
      </c>
      <c r="C36" s="175">
        <f>SUM(C34:C35)</f>
        <v>0</v>
      </c>
      <c r="D36" s="175">
        <f>SUM(D34:D35)</f>
        <v>0</v>
      </c>
      <c r="E36" s="175">
        <f>SUM(E34:E35)</f>
        <v>0</v>
      </c>
      <c r="F36" s="175">
        <f>SUM(F34:F35)</f>
        <v>2</v>
      </c>
      <c r="G36" s="443"/>
      <c r="H36" s="441"/>
      <c r="I36" s="351"/>
      <c r="J36" s="353"/>
      <c r="K36" s="232"/>
      <c r="L36" s="230"/>
      <c r="M36" s="232"/>
      <c r="N36" s="230"/>
      <c r="O36" s="230"/>
      <c r="P36" s="232"/>
      <c r="Q36" s="232"/>
      <c r="R36" s="233"/>
      <c r="S36" s="33"/>
      <c r="T36" s="231"/>
      <c r="U36" s="229"/>
      <c r="V36" s="1"/>
      <c r="W36" s="1"/>
      <c r="X36" s="499"/>
      <c r="Y36" s="33"/>
    </row>
    <row r="37" spans="1:34" x14ac:dyDescent="0.2">
      <c r="A37" s="13" t="s">
        <v>6</v>
      </c>
      <c r="B37" s="10">
        <f>SUM(C37:F37)</f>
        <v>0</v>
      </c>
      <c r="C37" s="3">
        <f>SUM(G37:H37)</f>
        <v>0</v>
      </c>
      <c r="D37" s="3">
        <f>SUM(K37:Q37)</f>
        <v>0</v>
      </c>
      <c r="E37" s="3">
        <f>SUM(S37:T37)</f>
        <v>0</v>
      </c>
      <c r="F37" s="3">
        <f>SUM(U37:X37)</f>
        <v>0</v>
      </c>
      <c r="G37" s="471">
        <f>COUNTA(G34:G35)</f>
        <v>0</v>
      </c>
      <c r="H37" s="440">
        <f>COUNTA(H34:H35)</f>
        <v>0</v>
      </c>
      <c r="I37" s="689">
        <f>COUNTA(I34:I35)</f>
        <v>0</v>
      </c>
      <c r="J37" s="690"/>
      <c r="K37" s="691">
        <f>COUNTA(K34:L35)</f>
        <v>0</v>
      </c>
      <c r="L37" s="692"/>
      <c r="M37" s="691">
        <f>COUNTA(M34:N35)</f>
        <v>0</v>
      </c>
      <c r="N37" s="692"/>
      <c r="O37" s="230">
        <f>COUNTA(O34:O35)</f>
        <v>0</v>
      </c>
      <c r="P37" s="232">
        <f>COUNTA(P34:P35)</f>
        <v>0</v>
      </c>
      <c r="Q37" s="691">
        <f>COUNTA(Q34:R35)</f>
        <v>0</v>
      </c>
      <c r="R37" s="693"/>
      <c r="S37" s="694">
        <f>COUNTA(S34:T35)</f>
        <v>0</v>
      </c>
      <c r="T37" s="694"/>
      <c r="U37" s="494">
        <f>COUNTA(U34:U35)</f>
        <v>0</v>
      </c>
      <c r="V37" s="1">
        <f>COUNTA(V34:V35)</f>
        <v>0</v>
      </c>
      <c r="W37" s="1">
        <f>COUNTA(W34:W35)</f>
        <v>0</v>
      </c>
      <c r="X37" s="499">
        <f>COUNTA(X34:X35)</f>
        <v>0</v>
      </c>
      <c r="Y37" s="33"/>
    </row>
    <row r="38" spans="1:34" ht="13.5" thickBot="1" x14ac:dyDescent="0.25">
      <c r="A38" s="14" t="s">
        <v>7</v>
      </c>
      <c r="B38" s="16">
        <f t="shared" ref="B38:F38" si="3">IF(B36=0,0,(B37-B36)/B36)</f>
        <v>-1</v>
      </c>
      <c r="C38" s="16">
        <f t="shared" si="3"/>
        <v>0</v>
      </c>
      <c r="D38" s="16">
        <f t="shared" si="3"/>
        <v>0</v>
      </c>
      <c r="E38" s="16">
        <f t="shared" si="3"/>
        <v>0</v>
      </c>
      <c r="F38" s="16">
        <f t="shared" si="3"/>
        <v>-1</v>
      </c>
      <c r="G38" s="22"/>
      <c r="H38" s="6"/>
      <c r="I38" s="22"/>
      <c r="J38" s="7"/>
      <c r="K38" s="232"/>
      <c r="L38" s="230"/>
      <c r="M38" s="232"/>
      <c r="N38" s="230"/>
      <c r="O38" s="230"/>
      <c r="P38" s="232"/>
      <c r="Q38" s="6"/>
      <c r="R38" s="45"/>
      <c r="S38" s="7"/>
      <c r="T38" s="7"/>
      <c r="U38" s="229"/>
      <c r="V38" s="1"/>
      <c r="W38" s="1"/>
      <c r="X38" s="499"/>
      <c r="Y38" s="33"/>
    </row>
    <row r="39" spans="1:34" x14ac:dyDescent="0.2">
      <c r="A39" s="59" t="s">
        <v>73</v>
      </c>
      <c r="B39" s="231">
        <f>SUM(C39:F39)</f>
        <v>6</v>
      </c>
      <c r="C39" s="267">
        <v>0</v>
      </c>
      <c r="D39" s="267">
        <v>0</v>
      </c>
      <c r="E39" s="267">
        <v>0</v>
      </c>
      <c r="F39" s="267">
        <v>6</v>
      </c>
      <c r="G39" s="229"/>
      <c r="H39" s="441"/>
      <c r="I39" s="229"/>
      <c r="J39" s="231"/>
      <c r="K39" s="4"/>
      <c r="L39" s="47"/>
      <c r="M39" s="4"/>
      <c r="N39" s="47"/>
      <c r="O39" s="47"/>
      <c r="P39" s="4"/>
      <c r="Q39" s="71"/>
      <c r="R39" s="85"/>
      <c r="S39" s="231"/>
      <c r="T39" s="231"/>
      <c r="U39" s="21"/>
      <c r="V39" s="191"/>
      <c r="W39" s="191"/>
      <c r="X39" s="56" t="s">
        <v>350</v>
      </c>
      <c r="Y39" s="33"/>
    </row>
    <row r="40" spans="1:34" x14ac:dyDescent="0.2">
      <c r="A40" s="243" t="s">
        <v>79</v>
      </c>
      <c r="B40" s="54"/>
      <c r="C40" s="55"/>
      <c r="D40" s="55"/>
      <c r="E40" s="55"/>
      <c r="F40" s="55"/>
      <c r="G40" s="229"/>
      <c r="H40" s="441"/>
      <c r="I40" s="229"/>
      <c r="J40" s="231"/>
      <c r="K40" s="232"/>
      <c r="L40" s="230"/>
      <c r="M40" s="344"/>
      <c r="N40" s="230"/>
      <c r="O40" s="230"/>
      <c r="P40" s="232"/>
      <c r="Q40" s="71"/>
      <c r="R40" s="122"/>
      <c r="S40" s="231"/>
      <c r="T40" s="231"/>
      <c r="U40" s="229"/>
      <c r="V40" s="1"/>
      <c r="W40" s="1"/>
      <c r="X40" s="499"/>
      <c r="Y40" s="33"/>
    </row>
    <row r="41" spans="1:34" x14ac:dyDescent="0.2">
      <c r="A41" s="11"/>
      <c r="B41" s="54"/>
      <c r="C41" s="55"/>
      <c r="D41" s="55"/>
      <c r="E41" s="55"/>
      <c r="F41" s="55"/>
      <c r="G41" s="229"/>
      <c r="H41" s="441"/>
      <c r="I41" s="229"/>
      <c r="J41" s="231"/>
      <c r="K41" s="232"/>
      <c r="L41" s="230"/>
      <c r="M41" s="344"/>
      <c r="N41" s="230"/>
      <c r="O41" s="230"/>
      <c r="P41" s="232"/>
      <c r="Q41" s="71"/>
      <c r="R41" s="85"/>
      <c r="S41" s="231"/>
      <c r="T41" s="231"/>
      <c r="U41" s="229"/>
      <c r="V41" s="1"/>
      <c r="W41" s="1"/>
      <c r="X41" s="499"/>
      <c r="Y41" s="33"/>
    </row>
    <row r="42" spans="1:34" ht="13.5" thickBot="1" x14ac:dyDescent="0.25">
      <c r="A42" s="11"/>
      <c r="B42" s="54"/>
      <c r="C42" s="55"/>
      <c r="D42" s="55"/>
      <c r="E42" s="55"/>
      <c r="F42" s="55"/>
      <c r="G42" s="229"/>
      <c r="H42" s="441"/>
      <c r="I42" s="229"/>
      <c r="J42" s="231"/>
      <c r="K42" s="232"/>
      <c r="L42" s="230"/>
      <c r="M42" s="344"/>
      <c r="N42" s="230"/>
      <c r="O42" s="230"/>
      <c r="P42" s="232"/>
      <c r="Q42" s="232"/>
      <c r="R42" s="233"/>
      <c r="S42" s="231"/>
      <c r="T42" s="231"/>
      <c r="U42" s="22"/>
      <c r="V42" s="513"/>
      <c r="W42" s="513"/>
      <c r="X42" s="45"/>
      <c r="Y42" s="33"/>
    </row>
    <row r="43" spans="1:34" x14ac:dyDescent="0.2">
      <c r="A43" s="12" t="s">
        <v>5</v>
      </c>
      <c r="B43" s="19">
        <f t="shared" ref="B43:F43" si="4">SUM(B39:B42)</f>
        <v>6</v>
      </c>
      <c r="C43" s="48">
        <f t="shared" si="4"/>
        <v>0</v>
      </c>
      <c r="D43" s="48">
        <f t="shared" si="4"/>
        <v>0</v>
      </c>
      <c r="E43" s="48">
        <f t="shared" si="4"/>
        <v>0</v>
      </c>
      <c r="F43" s="534">
        <f t="shared" si="4"/>
        <v>6</v>
      </c>
      <c r="G43" s="237"/>
      <c r="H43" s="446"/>
      <c r="I43" s="502"/>
      <c r="J43" s="501"/>
      <c r="K43" s="507"/>
      <c r="L43" s="503"/>
      <c r="M43" s="507"/>
      <c r="N43" s="503"/>
      <c r="O43" s="503"/>
      <c r="P43" s="507"/>
      <c r="Q43" s="507"/>
      <c r="R43" s="508"/>
      <c r="S43" s="502"/>
      <c r="T43" s="501"/>
      <c r="U43" s="502"/>
      <c r="V43" s="287"/>
      <c r="W43" s="287"/>
      <c r="X43" s="508"/>
      <c r="Y43" s="33"/>
    </row>
    <row r="44" spans="1:34" x14ac:dyDescent="0.2">
      <c r="A44" s="13" t="s">
        <v>6</v>
      </c>
      <c r="B44" s="57">
        <f>SUM(C44:F44)</f>
        <v>1</v>
      </c>
      <c r="C44" s="3">
        <f>SUM(G44:H44)</f>
        <v>0</v>
      </c>
      <c r="D44" s="3">
        <f>SUM(I44:R44)</f>
        <v>0</v>
      </c>
      <c r="E44" s="3">
        <f>SUM(S44:T44)</f>
        <v>0</v>
      </c>
      <c r="F44" s="468">
        <f>SUM(U44:X44)</f>
        <v>1</v>
      </c>
      <c r="G44" s="471">
        <f>COUNTA(G39:G42)</f>
        <v>0</v>
      </c>
      <c r="H44" s="440">
        <f>COUNTA(H39:H42)</f>
        <v>0</v>
      </c>
      <c r="I44" s="689">
        <f>COUNTA(I39:I42)</f>
        <v>0</v>
      </c>
      <c r="J44" s="690"/>
      <c r="K44" s="691">
        <f>COUNTA(K39:L42)</f>
        <v>0</v>
      </c>
      <c r="L44" s="692"/>
      <c r="M44" s="691">
        <f>COUNTA(M39:N42)</f>
        <v>0</v>
      </c>
      <c r="N44" s="692"/>
      <c r="O44" s="495">
        <f>COUNTA(O39:O42)</f>
        <v>0</v>
      </c>
      <c r="P44" s="497">
        <f>COUNTA(P39:P42)</f>
        <v>0</v>
      </c>
      <c r="Q44" s="691">
        <f>COUNTA(Q39:R42)</f>
        <v>0</v>
      </c>
      <c r="R44" s="693"/>
      <c r="S44" s="689">
        <f>COUNTA(S39:T42)</f>
        <v>0</v>
      </c>
      <c r="T44" s="694"/>
      <c r="U44" s="494">
        <f>COUNTA(U39:U42)</f>
        <v>0</v>
      </c>
      <c r="V44" s="1">
        <f>COUNTA(V39:V42)</f>
        <v>0</v>
      </c>
      <c r="W44" s="1">
        <f>COUNTA(W39:W40)</f>
        <v>0</v>
      </c>
      <c r="X44" s="499">
        <f>COUNTA(X39:X42)</f>
        <v>1</v>
      </c>
      <c r="Y44" s="33"/>
    </row>
    <row r="45" spans="1:34" ht="13.5" thickBot="1" x14ac:dyDescent="0.25">
      <c r="A45" s="457" t="s">
        <v>7</v>
      </c>
      <c r="B45" s="535">
        <f t="shared" ref="B45:F45" si="5">IF(B43=0,0,(B44-B43)/B43)</f>
        <v>-0.83333333333333337</v>
      </c>
      <c r="C45" s="18">
        <f t="shared" si="5"/>
        <v>0</v>
      </c>
      <c r="D45" s="18">
        <f t="shared" si="5"/>
        <v>0</v>
      </c>
      <c r="E45" s="18">
        <f t="shared" si="5"/>
        <v>0</v>
      </c>
      <c r="F45" s="536">
        <f t="shared" si="5"/>
        <v>-0.83333333333333337</v>
      </c>
      <c r="G45" s="442"/>
      <c r="H45" s="445"/>
      <c r="I45" s="357"/>
      <c r="J45" s="205"/>
      <c r="K45" s="372"/>
      <c r="L45" s="245"/>
      <c r="M45" s="372"/>
      <c r="N45" s="245"/>
      <c r="O45" s="245"/>
      <c r="P45" s="372"/>
      <c r="Q45" s="372"/>
      <c r="R45" s="358"/>
      <c r="S45" s="357"/>
      <c r="T45" s="205"/>
      <c r="U45" s="357"/>
      <c r="V45" s="270"/>
      <c r="W45" s="270"/>
      <c r="X45" s="358"/>
      <c r="Y45" s="33"/>
    </row>
    <row r="46" spans="1:34" x14ac:dyDescent="0.2">
      <c r="A46" s="717" t="s">
        <v>216</v>
      </c>
      <c r="B46" s="231">
        <f>SUM(C46:F46)</f>
        <v>18</v>
      </c>
      <c r="C46" s="497">
        <v>0</v>
      </c>
      <c r="D46" s="533">
        <v>10</v>
      </c>
      <c r="E46" s="497">
        <v>6</v>
      </c>
      <c r="F46" s="497">
        <v>2</v>
      </c>
      <c r="G46" s="486"/>
      <c r="H46" s="482"/>
      <c r="I46" s="490"/>
      <c r="J46" s="511"/>
      <c r="K46" s="287"/>
      <c r="L46" s="483"/>
      <c r="M46" s="529"/>
      <c r="N46" s="380"/>
      <c r="O46" s="191"/>
      <c r="P46" s="231"/>
      <c r="Q46" s="232"/>
      <c r="R46" s="233"/>
      <c r="S46" s="414"/>
      <c r="T46" s="506"/>
      <c r="U46" s="662"/>
      <c r="V46" s="213"/>
      <c r="W46" s="1"/>
      <c r="X46" s="122"/>
      <c r="AA46"/>
      <c r="AB46"/>
      <c r="AC46"/>
      <c r="AD46"/>
      <c r="AF46" s="33"/>
      <c r="AH46" s="33"/>
    </row>
    <row r="47" spans="1:34" x14ac:dyDescent="0.2">
      <c r="A47" s="718"/>
      <c r="B47" s="231"/>
      <c r="C47" s="232"/>
      <c r="D47" s="232"/>
      <c r="E47" s="232"/>
      <c r="F47" s="232"/>
      <c r="G47" s="487"/>
      <c r="H47" s="483"/>
      <c r="I47" s="491"/>
      <c r="J47" s="511"/>
      <c r="K47" s="213"/>
      <c r="L47" s="483"/>
      <c r="M47" s="529"/>
      <c r="N47" s="380"/>
      <c r="O47" s="1"/>
      <c r="P47" s="231"/>
      <c r="Q47" s="232"/>
      <c r="R47" s="233"/>
      <c r="S47" s="414"/>
      <c r="T47" s="190"/>
      <c r="U47" s="662"/>
      <c r="V47" s="213"/>
      <c r="W47" s="1"/>
      <c r="X47" s="509"/>
      <c r="AA47"/>
      <c r="AB47"/>
      <c r="AC47"/>
      <c r="AD47"/>
      <c r="AH47" s="33"/>
    </row>
    <row r="48" spans="1:34" x14ac:dyDescent="0.2">
      <c r="A48" s="718"/>
      <c r="B48" s="231"/>
      <c r="C48" s="232"/>
      <c r="D48" s="232"/>
      <c r="E48" s="232"/>
      <c r="F48" s="232"/>
      <c r="G48" s="487"/>
      <c r="H48" s="483"/>
      <c r="I48" s="491"/>
      <c r="J48" s="511"/>
      <c r="K48" s="213"/>
      <c r="L48" s="483"/>
      <c r="M48" s="529"/>
      <c r="N48" s="380"/>
      <c r="O48" s="1"/>
      <c r="P48" s="231"/>
      <c r="Q48" s="232"/>
      <c r="R48" s="233"/>
      <c r="S48" s="414"/>
      <c r="T48" s="427"/>
      <c r="U48" s="413"/>
      <c r="V48" s="213"/>
      <c r="W48" s="1"/>
      <c r="X48" s="509"/>
      <c r="AA48"/>
      <c r="AB48"/>
      <c r="AC48"/>
      <c r="AD48"/>
      <c r="AE48" s="33"/>
      <c r="AF48" s="380"/>
      <c r="AG48" s="380"/>
      <c r="AH48" s="33"/>
    </row>
    <row r="49" spans="1:34" x14ac:dyDescent="0.2">
      <c r="A49" s="718"/>
      <c r="B49" s="231"/>
      <c r="C49" s="232"/>
      <c r="D49" s="232"/>
      <c r="E49" s="232"/>
      <c r="F49" s="232"/>
      <c r="G49" s="487"/>
      <c r="H49" s="483"/>
      <c r="I49" s="491"/>
      <c r="J49" s="511"/>
      <c r="K49" s="213"/>
      <c r="L49" s="483"/>
      <c r="M49" s="529"/>
      <c r="N49" s="380"/>
      <c r="O49" s="1"/>
      <c r="P49" s="231"/>
      <c r="Q49" s="232"/>
      <c r="R49" s="233"/>
      <c r="S49" s="414"/>
      <c r="T49" s="427"/>
      <c r="U49" s="413"/>
      <c r="V49" s="213"/>
      <c r="W49" s="1"/>
      <c r="X49" s="509"/>
      <c r="AA49"/>
      <c r="AB49"/>
      <c r="AC49"/>
      <c r="AD49"/>
      <c r="AE49" s="33"/>
      <c r="AF49" s="380"/>
      <c r="AG49" s="380"/>
      <c r="AH49" s="33"/>
    </row>
    <row r="50" spans="1:34" x14ac:dyDescent="0.2">
      <c r="A50" s="718"/>
      <c r="B50" s="231"/>
      <c r="C50" s="232"/>
      <c r="D50" s="232"/>
      <c r="E50" s="71"/>
      <c r="F50" s="232"/>
      <c r="G50" s="487"/>
      <c r="H50" s="483"/>
      <c r="I50" s="491"/>
      <c r="J50" s="525"/>
      <c r="K50" s="213"/>
      <c r="L50" s="483"/>
      <c r="M50" s="529"/>
      <c r="N50" s="380"/>
      <c r="O50" s="1"/>
      <c r="P50" s="231"/>
      <c r="Q50" s="232"/>
      <c r="R50" s="233"/>
      <c r="S50" s="414"/>
      <c r="T50" s="427"/>
      <c r="U50" s="413"/>
      <c r="V50" s="213"/>
      <c r="W50" s="1"/>
      <c r="X50" s="509"/>
      <c r="AA50"/>
      <c r="AB50"/>
      <c r="AC50"/>
      <c r="AD50"/>
      <c r="AE50" s="33"/>
      <c r="AF50" s="380"/>
      <c r="AG50" s="380"/>
      <c r="AH50" s="33"/>
    </row>
    <row r="51" spans="1:34" x14ac:dyDescent="0.2">
      <c r="A51" s="718"/>
      <c r="B51" s="231"/>
      <c r="C51" s="232"/>
      <c r="D51" s="232"/>
      <c r="E51" s="232"/>
      <c r="F51" s="232"/>
      <c r="G51" s="487"/>
      <c r="H51" s="483"/>
      <c r="I51" s="491"/>
      <c r="J51" s="525"/>
      <c r="K51" s="213"/>
      <c r="L51" s="483"/>
      <c r="M51" s="529"/>
      <c r="N51" s="380"/>
      <c r="O51" s="1"/>
      <c r="P51" s="231"/>
      <c r="Q51" s="232"/>
      <c r="R51" s="233"/>
      <c r="S51" s="414"/>
      <c r="T51" s="427"/>
      <c r="U51" s="413"/>
      <c r="V51" s="213"/>
      <c r="W51" s="1"/>
      <c r="X51" s="509"/>
      <c r="AA51"/>
      <c r="AB51"/>
      <c r="AC51"/>
      <c r="AD51"/>
      <c r="AE51" s="33"/>
      <c r="AF51" s="380"/>
      <c r="AG51" s="380"/>
      <c r="AH51" s="33"/>
    </row>
    <row r="52" spans="1:34" x14ac:dyDescent="0.2">
      <c r="A52" s="718"/>
      <c r="B52" s="231"/>
      <c r="C52" s="232"/>
      <c r="D52" s="232"/>
      <c r="E52" s="232"/>
      <c r="F52" s="232"/>
      <c r="G52" s="487"/>
      <c r="H52" s="483"/>
      <c r="I52" s="491"/>
      <c r="J52" s="525"/>
      <c r="K52" s="213"/>
      <c r="L52" s="483"/>
      <c r="M52" s="529"/>
      <c r="N52" s="380"/>
      <c r="O52" s="1"/>
      <c r="P52" s="231"/>
      <c r="Q52" s="232"/>
      <c r="R52" s="233"/>
      <c r="S52" s="414"/>
      <c r="T52" s="427"/>
      <c r="U52" s="413"/>
      <c r="V52" s="213"/>
      <c r="W52" s="1"/>
      <c r="X52" s="509"/>
      <c r="AA52"/>
      <c r="AB52"/>
      <c r="AC52"/>
      <c r="AD52"/>
      <c r="AE52" s="33"/>
      <c r="AF52" s="489"/>
      <c r="AG52" s="33"/>
      <c r="AH52" s="33"/>
    </row>
    <row r="53" spans="1:34" x14ac:dyDescent="0.2">
      <c r="A53" s="718"/>
      <c r="B53" s="231"/>
      <c r="C53" s="232"/>
      <c r="D53" s="232"/>
      <c r="E53" s="232"/>
      <c r="F53" s="232"/>
      <c r="G53" s="487"/>
      <c r="H53" s="483"/>
      <c r="I53" s="491"/>
      <c r="J53" s="525"/>
      <c r="K53" s="213"/>
      <c r="L53" s="483"/>
      <c r="M53" s="529"/>
      <c r="N53" s="380"/>
      <c r="O53" s="1"/>
      <c r="P53" s="231"/>
      <c r="Q53" s="232"/>
      <c r="R53" s="233"/>
      <c r="S53" s="234"/>
      <c r="T53" s="190"/>
      <c r="U53" s="411"/>
      <c r="V53" s="213"/>
      <c r="W53" s="1"/>
      <c r="X53" s="509"/>
      <c r="AA53"/>
      <c r="AB53"/>
      <c r="AC53"/>
      <c r="AD53"/>
      <c r="AF53" s="483"/>
    </row>
    <row r="54" spans="1:34" x14ac:dyDescent="0.2">
      <c r="A54" s="718"/>
      <c r="B54" s="231"/>
      <c r="C54" s="232"/>
      <c r="D54" s="232"/>
      <c r="E54" s="232"/>
      <c r="F54" s="232"/>
      <c r="G54" s="487"/>
      <c r="H54" s="483"/>
      <c r="I54" s="491"/>
      <c r="J54" s="525"/>
      <c r="K54" s="213"/>
      <c r="L54" s="483"/>
      <c r="M54" s="529"/>
      <c r="N54" s="380"/>
      <c r="O54" s="1"/>
      <c r="P54" s="231"/>
      <c r="Q54" s="232"/>
      <c r="R54" s="233"/>
      <c r="S54" s="234"/>
      <c r="T54" s="190"/>
      <c r="U54" s="411"/>
      <c r="V54" s="213"/>
      <c r="W54" s="1"/>
      <c r="X54" s="509"/>
      <c r="AA54"/>
      <c r="AB54"/>
      <c r="AC54"/>
      <c r="AD54"/>
      <c r="AF54" s="33"/>
    </row>
    <row r="55" spans="1:34" x14ac:dyDescent="0.2">
      <c r="A55" s="718"/>
      <c r="B55" s="231"/>
      <c r="C55" s="232"/>
      <c r="D55" s="232"/>
      <c r="E55" s="232"/>
      <c r="F55" s="232"/>
      <c r="G55" s="487"/>
      <c r="H55" s="483"/>
      <c r="I55" s="491"/>
      <c r="J55" s="525"/>
      <c r="K55" s="213"/>
      <c r="L55" s="483"/>
      <c r="M55" s="529"/>
      <c r="N55" s="380"/>
      <c r="O55" s="1"/>
      <c r="P55" s="231"/>
      <c r="Q55" s="232"/>
      <c r="R55" s="233"/>
      <c r="S55" s="234"/>
      <c r="T55" s="190"/>
      <c r="U55" s="411"/>
      <c r="V55" s="213"/>
      <c r="W55" s="1"/>
      <c r="X55" s="509"/>
      <c r="AA55"/>
      <c r="AB55"/>
      <c r="AC55"/>
      <c r="AD55"/>
    </row>
    <row r="56" spans="1:34" x14ac:dyDescent="0.2">
      <c r="A56" s="718"/>
      <c r="B56" s="54"/>
      <c r="C56" s="55"/>
      <c r="D56" s="55"/>
      <c r="E56" s="55"/>
      <c r="F56" s="55"/>
      <c r="G56" s="487"/>
      <c r="H56" s="483"/>
      <c r="I56" s="491"/>
      <c r="J56" s="525"/>
      <c r="K56" s="213"/>
      <c r="L56" s="483"/>
      <c r="M56" s="529"/>
      <c r="N56" s="380"/>
      <c r="O56" s="1"/>
      <c r="P56" s="190"/>
      <c r="Q56" s="236"/>
      <c r="R56" s="244"/>
      <c r="S56" s="190"/>
      <c r="T56" s="190"/>
      <c r="U56" s="411"/>
      <c r="V56" s="428"/>
      <c r="W56" s="1"/>
      <c r="X56" s="509"/>
      <c r="AA56"/>
      <c r="AB56"/>
      <c r="AC56"/>
      <c r="AD56"/>
    </row>
    <row r="57" spans="1:34" x14ac:dyDescent="0.2">
      <c r="A57" s="718"/>
      <c r="B57" s="54"/>
      <c r="C57" s="55"/>
      <c r="D57" s="55"/>
      <c r="E57" s="55"/>
      <c r="F57" s="55"/>
      <c r="G57" s="487"/>
      <c r="H57" s="483"/>
      <c r="I57" s="491"/>
      <c r="J57" s="525"/>
      <c r="K57" s="213"/>
      <c r="L57" s="483"/>
      <c r="M57" s="529"/>
      <c r="N57" s="380"/>
      <c r="O57" s="1"/>
      <c r="P57" s="483"/>
      <c r="Q57" s="479"/>
      <c r="R57" s="480"/>
      <c r="S57" s="483"/>
      <c r="T57" s="483"/>
      <c r="U57" s="481"/>
      <c r="V57" s="428"/>
      <c r="W57" s="1"/>
      <c r="X57" s="509"/>
    </row>
    <row r="58" spans="1:34" x14ac:dyDescent="0.2">
      <c r="A58" s="718"/>
      <c r="B58" s="54"/>
      <c r="C58" s="55"/>
      <c r="D58" s="55"/>
      <c r="E58" s="55"/>
      <c r="F58" s="55"/>
      <c r="G58" s="487"/>
      <c r="H58" s="483"/>
      <c r="I58" s="491"/>
      <c r="J58" s="525"/>
      <c r="K58" s="213"/>
      <c r="L58" s="483"/>
      <c r="M58" s="529"/>
      <c r="N58" s="380"/>
      <c r="O58" s="1"/>
      <c r="P58" s="190"/>
      <c r="Q58" s="236"/>
      <c r="R58" s="244"/>
      <c r="S58" s="190"/>
      <c r="T58" s="190"/>
      <c r="U58" s="411"/>
      <c r="V58" s="213"/>
      <c r="W58" s="1"/>
      <c r="X58" s="412"/>
    </row>
    <row r="59" spans="1:34" ht="13.5" thickBot="1" x14ac:dyDescent="0.25">
      <c r="A59" s="719"/>
      <c r="B59" s="231"/>
      <c r="C59" s="232"/>
      <c r="D59" s="232"/>
      <c r="E59" s="232"/>
      <c r="F59" s="232"/>
      <c r="G59" s="488"/>
      <c r="H59" s="286"/>
      <c r="I59" s="491"/>
      <c r="J59" s="526"/>
      <c r="K59" s="523"/>
      <c r="L59" s="268"/>
      <c r="M59" s="530"/>
      <c r="N59" s="528"/>
      <c r="O59" s="513"/>
      <c r="P59" s="190"/>
      <c r="Q59" s="236"/>
      <c r="R59" s="244"/>
      <c r="S59" s="190"/>
      <c r="T59" s="190"/>
      <c r="U59" s="357"/>
      <c r="V59" s="523"/>
      <c r="W59" s="513"/>
      <c r="X59" s="45"/>
    </row>
    <row r="60" spans="1:34" x14ac:dyDescent="0.2">
      <c r="A60" s="12" t="s">
        <v>5</v>
      </c>
      <c r="B60" s="48">
        <f>SUM(B46:B59)</f>
        <v>18</v>
      </c>
      <c r="C60" s="48">
        <f>SUM(C46:C59)</f>
        <v>0</v>
      </c>
      <c r="D60" s="48">
        <f>SUM(D46:D59)</f>
        <v>10</v>
      </c>
      <c r="E60" s="48">
        <f>SUM(E46:E59)</f>
        <v>6</v>
      </c>
      <c r="F60" s="8">
        <v>0</v>
      </c>
      <c r="G60" s="237"/>
      <c r="H60" s="527"/>
      <c r="I60" s="531"/>
      <c r="J60" s="46"/>
      <c r="K60" s="507"/>
      <c r="L60" s="503"/>
      <c r="M60" s="507"/>
      <c r="N60" s="501"/>
      <c r="O60" s="287"/>
      <c r="P60" s="501"/>
      <c r="Q60" s="507"/>
      <c r="R60" s="508"/>
      <c r="S60" s="257"/>
      <c r="T60" s="257"/>
      <c r="U60" s="234"/>
      <c r="V60" s="213"/>
      <c r="W60" s="213"/>
      <c r="X60" s="509"/>
    </row>
    <row r="61" spans="1:34" x14ac:dyDescent="0.2">
      <c r="A61" s="13" t="s">
        <v>6</v>
      </c>
      <c r="B61" s="57">
        <f>SUM(C61:F61)</f>
        <v>0</v>
      </c>
      <c r="C61" s="3">
        <f>SUM(G61:H61)</f>
        <v>0</v>
      </c>
      <c r="D61" s="3">
        <f>SUM(I61:R61)</f>
        <v>0</v>
      </c>
      <c r="E61" s="3">
        <f>SUM(S61:T61)</f>
        <v>0</v>
      </c>
      <c r="F61" s="3">
        <f>SUM(U61:X61)</f>
        <v>0</v>
      </c>
      <c r="G61" s="478">
        <f>COUNTA(G55:H59)</f>
        <v>0</v>
      </c>
      <c r="H61" s="167">
        <f>COUNTA(H46:H59)</f>
        <v>0</v>
      </c>
      <c r="I61" s="689">
        <f>COUNTA(I46:I59)</f>
        <v>0</v>
      </c>
      <c r="J61" s="690"/>
      <c r="K61" s="691">
        <f>COUNTA(K46:L59)</f>
        <v>0</v>
      </c>
      <c r="L61" s="695"/>
      <c r="M61" s="691">
        <f>COUNTA(M46:N59)</f>
        <v>0</v>
      </c>
      <c r="N61" s="694"/>
      <c r="O61" s="1">
        <f>COUNTA(O46:O59)</f>
        <v>0</v>
      </c>
      <c r="P61" s="498">
        <f>COUNTA(P46:P59)</f>
        <v>0</v>
      </c>
      <c r="Q61" s="691">
        <f>COUNTA(Q46:R59)</f>
        <v>0</v>
      </c>
      <c r="R61" s="693"/>
      <c r="S61" s="694">
        <f>COUNTA(S46:T59)</f>
        <v>0</v>
      </c>
      <c r="T61" s="694"/>
      <c r="U61" s="494">
        <f>COUNTA(U46:U59)</f>
        <v>0</v>
      </c>
      <c r="V61" s="1">
        <f>COUNTA(V46:V59)</f>
        <v>0</v>
      </c>
      <c r="W61" s="1">
        <f>COUNTA(W46:W59)</f>
        <v>0</v>
      </c>
      <c r="X61" s="499">
        <f>COUNTA(X46:X59)</f>
        <v>0</v>
      </c>
    </row>
    <row r="62" spans="1:34" ht="13.5" thickBot="1" x14ac:dyDescent="0.25">
      <c r="A62" s="14" t="s">
        <v>7</v>
      </c>
      <c r="B62" s="17">
        <f t="shared" ref="B62:F62" si="6">IF(B60=0,0,(B61-B60)/B60)</f>
        <v>-1</v>
      </c>
      <c r="C62" s="18">
        <f t="shared" si="6"/>
        <v>0</v>
      </c>
      <c r="D62" s="18">
        <f t="shared" si="6"/>
        <v>-1</v>
      </c>
      <c r="E62" s="18">
        <f t="shared" si="6"/>
        <v>-1</v>
      </c>
      <c r="F62" s="16">
        <f t="shared" si="6"/>
        <v>0</v>
      </c>
      <c r="G62" s="168"/>
      <c r="H62" s="532"/>
      <c r="I62" s="357"/>
      <c r="J62" s="205"/>
      <c r="K62" s="372"/>
      <c r="L62" s="245"/>
      <c r="M62" s="372"/>
      <c r="N62" s="205"/>
      <c r="O62" s="270"/>
      <c r="P62" s="205"/>
      <c r="Q62" s="372"/>
      <c r="R62" s="358"/>
      <c r="S62" s="205"/>
      <c r="T62" s="205"/>
      <c r="U62" s="168"/>
      <c r="V62" s="270"/>
      <c r="W62" s="270"/>
      <c r="X62" s="358"/>
    </row>
    <row r="63" spans="1:34" x14ac:dyDescent="0.2">
      <c r="A63" s="176" t="s">
        <v>74</v>
      </c>
      <c r="B63" s="5">
        <f>SUM(C63:F63)</f>
        <v>12</v>
      </c>
      <c r="C63" s="242">
        <v>0</v>
      </c>
      <c r="D63" s="242">
        <v>12</v>
      </c>
      <c r="E63" s="242">
        <v>0</v>
      </c>
      <c r="F63" s="242">
        <v>0</v>
      </c>
      <c r="G63" s="456"/>
      <c r="H63" s="124"/>
      <c r="I63" s="456"/>
      <c r="J63" s="129"/>
      <c r="K63" s="124"/>
      <c r="L63" s="123"/>
      <c r="M63" s="124" t="s">
        <v>345</v>
      </c>
      <c r="N63" s="47"/>
      <c r="O63" s="47"/>
      <c r="P63" s="4">
        <v>54118</v>
      </c>
      <c r="Q63" s="4"/>
      <c r="R63" s="56"/>
      <c r="S63" s="5"/>
      <c r="T63" s="5"/>
      <c r="U63" s="21"/>
      <c r="V63" s="191"/>
      <c r="W63" s="191"/>
      <c r="X63" s="56"/>
      <c r="Y63" s="33"/>
    </row>
    <row r="64" spans="1:34" x14ac:dyDescent="0.2">
      <c r="A64" s="11"/>
      <c r="B64" s="54"/>
      <c r="C64" s="55"/>
      <c r="D64" s="55"/>
      <c r="E64" s="55"/>
      <c r="F64" s="55"/>
      <c r="G64" s="87"/>
      <c r="H64" s="71"/>
      <c r="I64" s="87"/>
      <c r="J64" s="83"/>
      <c r="K64" s="71"/>
      <c r="L64" s="84"/>
      <c r="M64" s="71" t="s">
        <v>346</v>
      </c>
      <c r="N64" s="377"/>
      <c r="O64" s="377"/>
      <c r="P64" s="441"/>
      <c r="Q64" s="441"/>
      <c r="R64" s="122"/>
      <c r="S64" s="440"/>
      <c r="T64" s="440"/>
      <c r="U64" s="443"/>
      <c r="V64" s="1"/>
      <c r="W64" s="1"/>
      <c r="X64" s="499"/>
      <c r="Y64" s="33"/>
    </row>
    <row r="65" spans="1:26" x14ac:dyDescent="0.2">
      <c r="A65" s="11"/>
      <c r="B65" s="54"/>
      <c r="C65" s="55"/>
      <c r="D65" s="55"/>
      <c r="E65" s="55"/>
      <c r="F65" s="55"/>
      <c r="G65" s="87"/>
      <c r="H65" s="71"/>
      <c r="I65" s="87"/>
      <c r="J65" s="83"/>
      <c r="K65" s="71"/>
      <c r="L65" s="84"/>
      <c r="M65" s="71"/>
      <c r="N65" s="377"/>
      <c r="O65" s="377"/>
      <c r="P65" s="441"/>
      <c r="Q65" s="441"/>
      <c r="R65" s="122"/>
      <c r="S65" s="440"/>
      <c r="T65" s="440"/>
      <c r="U65" s="443"/>
      <c r="V65" s="1"/>
      <c r="W65" s="1"/>
      <c r="X65" s="499"/>
      <c r="Y65" s="33"/>
    </row>
    <row r="66" spans="1:26" x14ac:dyDescent="0.2">
      <c r="A66" s="11"/>
      <c r="B66" s="54"/>
      <c r="C66" s="55"/>
      <c r="D66" s="55"/>
      <c r="E66" s="55"/>
      <c r="F66" s="55"/>
      <c r="G66" s="87"/>
      <c r="H66" s="71"/>
      <c r="I66" s="87"/>
      <c r="J66" s="83"/>
      <c r="K66" s="71"/>
      <c r="L66" s="84"/>
      <c r="M66" s="71"/>
      <c r="N66" s="377"/>
      <c r="O66" s="377"/>
      <c r="P66" s="441"/>
      <c r="Q66" s="441"/>
      <c r="R66" s="122"/>
      <c r="S66" s="440"/>
      <c r="T66" s="440"/>
      <c r="U66" s="443"/>
      <c r="V66" s="1"/>
      <c r="W66" s="1"/>
      <c r="X66" s="499"/>
      <c r="Y66" s="33"/>
    </row>
    <row r="67" spans="1:26" x14ac:dyDescent="0.2">
      <c r="A67" s="11"/>
      <c r="B67" s="54"/>
      <c r="C67" s="55"/>
      <c r="D67" s="55"/>
      <c r="E67" s="55"/>
      <c r="F67" s="55"/>
      <c r="G67" s="87"/>
      <c r="H67" s="71"/>
      <c r="I67" s="87"/>
      <c r="J67" s="83"/>
      <c r="K67" s="71"/>
      <c r="L67" s="84"/>
      <c r="M67" s="71"/>
      <c r="N67" s="377"/>
      <c r="O67" s="377"/>
      <c r="P67" s="441"/>
      <c r="Q67" s="441"/>
      <c r="R67" s="122"/>
      <c r="S67" s="440"/>
      <c r="T67" s="440"/>
      <c r="U67" s="443"/>
      <c r="V67" s="1"/>
      <c r="W67" s="1"/>
      <c r="X67" s="499"/>
      <c r="Y67" s="33"/>
    </row>
    <row r="68" spans="1:26" ht="13.5" thickBot="1" x14ac:dyDescent="0.25">
      <c r="A68" s="153"/>
      <c r="B68" s="17"/>
      <c r="C68" s="18"/>
      <c r="D68" s="18"/>
      <c r="E68" s="18"/>
      <c r="F68" s="18"/>
      <c r="G68" s="125"/>
      <c r="H68" s="127"/>
      <c r="I68" s="125"/>
      <c r="J68" s="130"/>
      <c r="K68" s="127"/>
      <c r="L68" s="126"/>
      <c r="M68" s="127"/>
      <c r="N68" s="265"/>
      <c r="O68" s="265"/>
      <c r="P68" s="6"/>
      <c r="Q68" s="6"/>
      <c r="R68" s="128"/>
      <c r="S68" s="7"/>
      <c r="T68" s="7"/>
      <c r="U68" s="22"/>
      <c r="V68" s="513"/>
      <c r="W68" s="513"/>
      <c r="X68" s="45"/>
      <c r="Y68" s="33"/>
    </row>
    <row r="69" spans="1:26" x14ac:dyDescent="0.2">
      <c r="A69" s="173" t="s">
        <v>5</v>
      </c>
      <c r="B69" s="174">
        <f>SUM(B63:B68)</f>
        <v>12</v>
      </c>
      <c r="C69" s="174">
        <f>SUM(C63:C68)</f>
        <v>0</v>
      </c>
      <c r="D69" s="174">
        <f>SUM(D63:D68)</f>
        <v>12</v>
      </c>
      <c r="E69" s="174">
        <f>SUM(E63:E68)</f>
        <v>0</v>
      </c>
      <c r="F69" s="175">
        <f>SUM(F63:F68)</f>
        <v>0</v>
      </c>
      <c r="G69" s="442"/>
      <c r="H69" s="445"/>
      <c r="I69" s="442"/>
      <c r="J69" s="447"/>
      <c r="K69" s="236"/>
      <c r="L69" s="484"/>
      <c r="M69" s="657"/>
      <c r="N69" s="658"/>
      <c r="O69" s="287"/>
      <c r="P69" s="236"/>
      <c r="Q69" s="236"/>
      <c r="R69" s="244"/>
      <c r="S69" s="447"/>
      <c r="T69" s="447"/>
      <c r="U69" s="442"/>
      <c r="V69" s="213"/>
      <c r="W69" s="213"/>
      <c r="X69" s="509"/>
      <c r="Y69" s="33"/>
    </row>
    <row r="70" spans="1:26" x14ac:dyDescent="0.2">
      <c r="A70" s="13" t="s">
        <v>6</v>
      </c>
      <c r="B70" s="57">
        <f>SUM(C70:F70)</f>
        <v>3</v>
      </c>
      <c r="C70" s="3">
        <f>SUM(G70:H70)</f>
        <v>0</v>
      </c>
      <c r="D70" s="3">
        <f>SUM(K70:Q70)</f>
        <v>3</v>
      </c>
      <c r="E70" s="3">
        <f>SUM(S70:T70)</f>
        <v>0</v>
      </c>
      <c r="F70" s="3">
        <f>SUM(U70:X70)</f>
        <v>0</v>
      </c>
      <c r="G70" s="471">
        <f>COUNTA(G63:G68)</f>
        <v>0</v>
      </c>
      <c r="H70" s="440">
        <f>COUNTA(H63:H68)</f>
        <v>0</v>
      </c>
      <c r="I70" s="689">
        <f>COUNTA(I63:I68)</f>
        <v>0</v>
      </c>
      <c r="J70" s="690"/>
      <c r="K70" s="691">
        <f>COUNTA(K63:L68)</f>
        <v>0</v>
      </c>
      <c r="L70" s="690"/>
      <c r="M70" s="691">
        <f>COUNTA(M63:N68)</f>
        <v>2</v>
      </c>
      <c r="N70" s="692"/>
      <c r="O70" s="1">
        <f>COUNTA(O63:O68)</f>
        <v>0</v>
      </c>
      <c r="P70" s="232">
        <f>COUNTA(P63:P68)</f>
        <v>1</v>
      </c>
      <c r="Q70" s="691">
        <f>COUNTA(Q63:R68)</f>
        <v>0</v>
      </c>
      <c r="R70" s="693"/>
      <c r="S70" s="694">
        <f>COUNTA(S63:T68)</f>
        <v>0</v>
      </c>
      <c r="T70" s="694"/>
      <c r="U70" s="494">
        <f>COUNTA(U63:U68)</f>
        <v>0</v>
      </c>
      <c r="V70" s="1">
        <f>COUNTA(V63:V68)</f>
        <v>0</v>
      </c>
      <c r="W70" s="1">
        <f>COUNTA(W64:W69)</f>
        <v>0</v>
      </c>
      <c r="X70" s="499">
        <f>COUNTA(X63:X68)</f>
        <v>0</v>
      </c>
    </row>
    <row r="71" spans="1:26" ht="13.5" thickBot="1" x14ac:dyDescent="0.25">
      <c r="A71" s="14" t="s">
        <v>7</v>
      </c>
      <c r="B71" s="58">
        <f t="shared" ref="B71:F71" si="7">IF(B69=0,0,(B70-B69)/B69)</f>
        <v>-0.75</v>
      </c>
      <c r="C71" s="18">
        <f t="shared" si="7"/>
        <v>0</v>
      </c>
      <c r="D71" s="18">
        <f t="shared" si="7"/>
        <v>-0.75</v>
      </c>
      <c r="E71" s="18">
        <f t="shared" si="7"/>
        <v>0</v>
      </c>
      <c r="F71" s="18">
        <f t="shared" si="7"/>
        <v>0</v>
      </c>
      <c r="G71" s="355"/>
      <c r="H71" s="445"/>
      <c r="I71" s="355"/>
      <c r="J71" s="362"/>
      <c r="K71" s="236"/>
      <c r="L71" s="484"/>
      <c r="M71" s="372"/>
      <c r="N71" s="245"/>
      <c r="O71" s="270"/>
      <c r="P71" s="236"/>
      <c r="Q71" s="236"/>
      <c r="R71" s="244"/>
      <c r="S71" s="205"/>
      <c r="T71" s="205"/>
      <c r="U71" s="168"/>
      <c r="V71" s="270"/>
      <c r="W71" s="213"/>
      <c r="X71" s="509"/>
    </row>
    <row r="72" spans="1:26" x14ac:dyDescent="0.2">
      <c r="A72" s="88" t="s">
        <v>55</v>
      </c>
      <c r="B72" s="231">
        <f>SUM(C72:F72)</f>
        <v>24</v>
      </c>
      <c r="C72" s="232">
        <v>0</v>
      </c>
      <c r="D72" s="232">
        <v>24</v>
      </c>
      <c r="E72" s="232">
        <v>0</v>
      </c>
      <c r="F72" s="232">
        <v>0</v>
      </c>
      <c r="G72" s="359"/>
      <c r="H72" s="446"/>
      <c r="I72" s="373"/>
      <c r="J72" s="374"/>
      <c r="K72" s="287"/>
      <c r="L72" s="374"/>
      <c r="M72" s="656"/>
      <c r="N72" s="377"/>
      <c r="O72" s="123"/>
      <c r="P72" s="191"/>
      <c r="Q72" s="5"/>
      <c r="R72" s="56"/>
      <c r="S72" s="190"/>
      <c r="T72" s="190"/>
      <c r="U72" s="237"/>
      <c r="V72" s="287"/>
      <c r="W72" s="191"/>
      <c r="X72" s="254"/>
    </row>
    <row r="73" spans="1:26" x14ac:dyDescent="0.2">
      <c r="A73" s="25"/>
      <c r="B73" s="54"/>
      <c r="C73" s="55"/>
      <c r="D73" s="55"/>
      <c r="E73" s="55"/>
      <c r="F73" s="55"/>
      <c r="G73" s="355"/>
      <c r="H73" s="445"/>
      <c r="I73" s="369"/>
      <c r="J73" s="375"/>
      <c r="K73" s="213"/>
      <c r="L73" s="375"/>
      <c r="M73" s="654"/>
      <c r="N73" s="377"/>
      <c r="O73" s="371"/>
      <c r="P73" s="213"/>
      <c r="Q73" s="375"/>
      <c r="R73" s="370"/>
      <c r="S73" s="190"/>
      <c r="T73" s="190"/>
      <c r="U73" s="234"/>
      <c r="V73" s="213"/>
      <c r="W73" s="1"/>
      <c r="X73" s="122"/>
    </row>
    <row r="74" spans="1:26" x14ac:dyDescent="0.2">
      <c r="A74" s="11"/>
      <c r="B74" s="54"/>
      <c r="C74" s="55"/>
      <c r="D74" s="55"/>
      <c r="E74" s="55"/>
      <c r="F74" s="55"/>
      <c r="G74" s="355"/>
      <c r="H74" s="445"/>
      <c r="I74" s="369"/>
      <c r="J74" s="375"/>
      <c r="K74" s="213"/>
      <c r="L74" s="375"/>
      <c r="M74" s="654"/>
      <c r="N74" s="659"/>
      <c r="O74" s="371"/>
      <c r="P74" s="213"/>
      <c r="Q74" s="375"/>
      <c r="R74" s="370"/>
      <c r="S74" s="190"/>
      <c r="T74" s="190"/>
      <c r="U74" s="234"/>
      <c r="V74" s="213"/>
      <c r="W74" s="1"/>
      <c r="X74" s="509"/>
    </row>
    <row r="75" spans="1:26" x14ac:dyDescent="0.2">
      <c r="A75" s="24"/>
      <c r="B75" s="231"/>
      <c r="C75" s="232"/>
      <c r="D75" s="232"/>
      <c r="E75" s="232"/>
      <c r="F75" s="232"/>
      <c r="G75" s="141"/>
      <c r="H75" s="198"/>
      <c r="I75" s="141"/>
      <c r="J75" s="268"/>
      <c r="K75" s="428"/>
      <c r="L75" s="268"/>
      <c r="M75" s="654"/>
      <c r="N75" s="659"/>
      <c r="O75" s="371"/>
      <c r="P75" s="213"/>
      <c r="Q75" s="368"/>
      <c r="R75" s="370"/>
      <c r="S75" s="190"/>
      <c r="T75" s="190"/>
      <c r="U75" s="141"/>
      <c r="V75" s="428"/>
      <c r="W75" s="1"/>
      <c r="X75" s="499"/>
    </row>
    <row r="76" spans="1:26" x14ac:dyDescent="0.2">
      <c r="A76" s="25"/>
      <c r="B76" s="231"/>
      <c r="C76" s="232"/>
      <c r="D76" s="232"/>
      <c r="E76" s="232"/>
      <c r="F76" s="232"/>
      <c r="G76" s="141"/>
      <c r="H76" s="198"/>
      <c r="I76" s="141"/>
      <c r="J76" s="268"/>
      <c r="K76" s="213"/>
      <c r="L76" s="375"/>
      <c r="M76" s="654"/>
      <c r="N76" s="659"/>
      <c r="O76" s="371"/>
      <c r="P76" s="213"/>
      <c r="Q76" s="375"/>
      <c r="R76" s="370"/>
      <c r="S76" s="190"/>
      <c r="T76" s="190"/>
      <c r="U76" s="141"/>
      <c r="V76" s="428"/>
      <c r="W76" s="1"/>
      <c r="X76" s="499"/>
    </row>
    <row r="77" spans="1:26" x14ac:dyDescent="0.2">
      <c r="A77" s="25"/>
      <c r="B77" s="231"/>
      <c r="C77" s="232"/>
      <c r="D77" s="232"/>
      <c r="E77" s="232"/>
      <c r="F77" s="232"/>
      <c r="G77" s="141"/>
      <c r="H77" s="198"/>
      <c r="I77" s="141"/>
      <c r="J77" s="268"/>
      <c r="K77" s="213"/>
      <c r="L77" s="375"/>
      <c r="M77" s="656"/>
      <c r="N77" s="655"/>
      <c r="O77" s="371"/>
      <c r="P77" s="213"/>
      <c r="Q77" s="375"/>
      <c r="R77" s="370"/>
      <c r="S77" s="190"/>
      <c r="T77" s="190"/>
      <c r="U77" s="141"/>
      <c r="V77" s="428"/>
      <c r="W77" s="1"/>
      <c r="X77" s="499"/>
    </row>
    <row r="78" spans="1:26" x14ac:dyDescent="0.2">
      <c r="A78" s="25"/>
      <c r="B78" s="231"/>
      <c r="C78" s="232"/>
      <c r="D78" s="232"/>
      <c r="E78" s="232"/>
      <c r="F78" s="232"/>
      <c r="G78" s="141"/>
      <c r="H78" s="198"/>
      <c r="I78" s="141"/>
      <c r="J78" s="268"/>
      <c r="K78" s="213"/>
      <c r="L78" s="375"/>
      <c r="M78" s="654"/>
      <c r="N78" s="655"/>
      <c r="O78" s="371"/>
      <c r="P78" s="213"/>
      <c r="Q78" s="368"/>
      <c r="R78" s="370"/>
      <c r="S78" s="190"/>
      <c r="T78" s="190"/>
      <c r="U78" s="141"/>
      <c r="V78" s="428"/>
      <c r="W78" s="1"/>
      <c r="X78" s="499"/>
    </row>
    <row r="79" spans="1:26" x14ac:dyDescent="0.2">
      <c r="A79" s="25"/>
      <c r="B79" s="231"/>
      <c r="C79" s="232"/>
      <c r="D79" s="232"/>
      <c r="E79" s="232"/>
      <c r="F79" s="232"/>
      <c r="G79" s="141"/>
      <c r="H79" s="198"/>
      <c r="I79" s="141"/>
      <c r="J79" s="268"/>
      <c r="K79" s="213"/>
      <c r="L79" s="375"/>
      <c r="M79" s="656"/>
      <c r="N79" s="655"/>
      <c r="O79" s="371"/>
      <c r="P79" s="213"/>
      <c r="Q79" s="368"/>
      <c r="R79" s="370"/>
      <c r="S79" s="190"/>
      <c r="T79" s="190"/>
      <c r="U79" s="141"/>
      <c r="V79" s="428"/>
      <c r="W79" s="1"/>
      <c r="X79" s="499"/>
      <c r="Z79" s="256"/>
    </row>
    <row r="80" spans="1:26" x14ac:dyDescent="0.2">
      <c r="A80" s="25"/>
      <c r="B80" s="231"/>
      <c r="C80" s="232"/>
      <c r="D80" s="232"/>
      <c r="E80" s="232"/>
      <c r="F80" s="232"/>
      <c r="G80" s="141"/>
      <c r="H80" s="198"/>
      <c r="I80" s="141"/>
      <c r="J80" s="268"/>
      <c r="K80" s="213"/>
      <c r="L80" s="375"/>
      <c r="M80" s="656"/>
      <c r="N80" s="655"/>
      <c r="O80" s="371"/>
      <c r="P80" s="213"/>
      <c r="Q80" s="376"/>
      <c r="R80" s="370"/>
      <c r="S80" s="190"/>
      <c r="T80" s="190"/>
      <c r="U80" s="141"/>
      <c r="V80" s="428"/>
      <c r="W80" s="1"/>
      <c r="X80" s="499"/>
      <c r="Z80" s="256"/>
    </row>
    <row r="81" spans="1:26" x14ac:dyDescent="0.2">
      <c r="A81" s="25"/>
      <c r="B81" s="231"/>
      <c r="C81" s="232"/>
      <c r="D81" s="232"/>
      <c r="E81" s="232"/>
      <c r="F81" s="232"/>
      <c r="G81" s="141"/>
      <c r="H81" s="198"/>
      <c r="I81" s="141"/>
      <c r="J81" s="268"/>
      <c r="K81" s="213"/>
      <c r="L81" s="375"/>
      <c r="M81" s="654"/>
      <c r="N81" s="659"/>
      <c r="O81" s="371"/>
      <c r="P81" s="213"/>
      <c r="Q81" s="376"/>
      <c r="R81" s="370"/>
      <c r="S81" s="190"/>
      <c r="T81" s="190"/>
      <c r="U81" s="141"/>
      <c r="V81" s="428"/>
      <c r="W81" s="1"/>
      <c r="X81" s="499"/>
      <c r="Z81" s="256"/>
    </row>
    <row r="82" spans="1:26" x14ac:dyDescent="0.2">
      <c r="A82" s="25"/>
      <c r="B82" s="231"/>
      <c r="C82" s="232"/>
      <c r="D82" s="232"/>
      <c r="E82" s="232"/>
      <c r="F82" s="232"/>
      <c r="G82" s="141"/>
      <c r="H82" s="198"/>
      <c r="I82" s="141"/>
      <c r="J82" s="268"/>
      <c r="K82" s="213"/>
      <c r="L82" s="375"/>
      <c r="M82" s="656"/>
      <c r="N82" s="655"/>
      <c r="O82" s="371"/>
      <c r="P82" s="213"/>
      <c r="Q82" s="376"/>
      <c r="R82" s="370"/>
      <c r="S82" s="190"/>
      <c r="T82" s="190"/>
      <c r="U82" s="141"/>
      <c r="V82" s="428"/>
      <c r="W82" s="1"/>
      <c r="X82" s="499"/>
      <c r="Z82" s="256"/>
    </row>
    <row r="83" spans="1:26" x14ac:dyDescent="0.2">
      <c r="A83" s="25"/>
      <c r="B83" s="231"/>
      <c r="C83" s="232"/>
      <c r="D83" s="232"/>
      <c r="E83" s="232"/>
      <c r="F83" s="232"/>
      <c r="G83" s="141"/>
      <c r="H83" s="198"/>
      <c r="I83" s="141"/>
      <c r="J83" s="268"/>
      <c r="K83" s="213"/>
      <c r="L83" s="375"/>
      <c r="M83" s="656"/>
      <c r="N83" s="659"/>
      <c r="O83" s="371"/>
      <c r="P83" s="213"/>
      <c r="Q83" s="376"/>
      <c r="R83" s="370"/>
      <c r="S83" s="190"/>
      <c r="T83" s="190"/>
      <c r="U83" s="141"/>
      <c r="V83" s="428"/>
      <c r="W83" s="1"/>
      <c r="X83" s="499"/>
      <c r="Z83" s="256"/>
    </row>
    <row r="84" spans="1:26" x14ac:dyDescent="0.2">
      <c r="A84" s="25"/>
      <c r="B84" s="231"/>
      <c r="C84" s="232"/>
      <c r="D84" s="232"/>
      <c r="E84" s="232"/>
      <c r="F84" s="232"/>
      <c r="G84" s="141"/>
      <c r="H84" s="198"/>
      <c r="I84" s="141"/>
      <c r="J84" s="268"/>
      <c r="K84" s="213"/>
      <c r="L84" s="375"/>
      <c r="M84" s="656"/>
      <c r="N84" s="659"/>
      <c r="O84" s="371"/>
      <c r="P84" s="213"/>
      <c r="Q84" s="368"/>
      <c r="R84" s="370"/>
      <c r="S84" s="190"/>
      <c r="T84" s="190"/>
      <c r="U84" s="141"/>
      <c r="V84" s="428"/>
      <c r="W84" s="1"/>
      <c r="X84" s="499"/>
      <c r="Z84" s="256"/>
    </row>
    <row r="85" spans="1:26" x14ac:dyDescent="0.2">
      <c r="A85" s="25"/>
      <c r="B85" s="231"/>
      <c r="C85" s="232"/>
      <c r="D85" s="232"/>
      <c r="E85" s="232"/>
      <c r="F85" s="232"/>
      <c r="G85" s="141"/>
      <c r="H85" s="198"/>
      <c r="I85" s="141"/>
      <c r="J85" s="268"/>
      <c r="K85" s="213"/>
      <c r="L85" s="375"/>
      <c r="M85" s="656"/>
      <c r="N85" s="655"/>
      <c r="O85" s="371"/>
      <c r="P85" s="213"/>
      <c r="Q85" s="368"/>
      <c r="R85" s="370"/>
      <c r="S85" s="190"/>
      <c r="T85" s="190"/>
      <c r="U85" s="141"/>
      <c r="V85" s="428"/>
      <c r="W85" s="1"/>
      <c r="X85" s="499"/>
      <c r="Z85" s="256"/>
    </row>
    <row r="86" spans="1:26" ht="13.5" thickBot="1" x14ac:dyDescent="0.25">
      <c r="A86" s="25"/>
      <c r="B86" s="231"/>
      <c r="C86" s="232"/>
      <c r="D86" s="232"/>
      <c r="E86" s="232"/>
      <c r="F86" s="232"/>
      <c r="G86" s="272"/>
      <c r="H86" s="460"/>
      <c r="I86" s="141"/>
      <c r="J86" s="268"/>
      <c r="K86" s="213"/>
      <c r="L86" s="506"/>
      <c r="M86" s="372"/>
      <c r="N86" s="82"/>
      <c r="O86" s="495"/>
      <c r="P86" s="213"/>
      <c r="Q86" s="498"/>
      <c r="R86" s="509"/>
      <c r="S86" s="190"/>
      <c r="T86" s="190"/>
      <c r="U86" s="272"/>
      <c r="V86" s="523"/>
      <c r="W86" s="513"/>
      <c r="X86" s="45"/>
      <c r="Z86" s="256"/>
    </row>
    <row r="87" spans="1:26" x14ac:dyDescent="0.2">
      <c r="A87" s="12" t="s">
        <v>5</v>
      </c>
      <c r="B87" s="48">
        <f>SUM(C87:F87)</f>
        <v>24</v>
      </c>
      <c r="C87" s="48">
        <f>SUM(C72:C86)</f>
        <v>0</v>
      </c>
      <c r="D87" s="48">
        <f>SUM(D72:D86)</f>
        <v>24</v>
      </c>
      <c r="E87" s="48">
        <f>SUM(E72:E86)</f>
        <v>0</v>
      </c>
      <c r="F87" s="8">
        <v>0</v>
      </c>
      <c r="G87" s="355"/>
      <c r="H87" s="445"/>
      <c r="I87" s="502"/>
      <c r="J87" s="501"/>
      <c r="K87" s="507"/>
      <c r="L87" s="501"/>
      <c r="M87" s="656"/>
      <c r="N87" s="659"/>
      <c r="O87" s="503"/>
      <c r="P87" s="501"/>
      <c r="Q87" s="507"/>
      <c r="R87" s="508"/>
      <c r="S87" s="257"/>
      <c r="T87" s="257"/>
      <c r="U87" s="234"/>
      <c r="V87" s="213"/>
      <c r="W87" s="213"/>
      <c r="X87" s="509"/>
      <c r="Z87" s="256"/>
    </row>
    <row r="88" spans="1:26" x14ac:dyDescent="0.2">
      <c r="A88" s="13" t="s">
        <v>6</v>
      </c>
      <c r="B88" s="57">
        <f>SUM(C88:F88)</f>
        <v>0</v>
      </c>
      <c r="C88" s="3">
        <f>SUM(G88:H88)</f>
        <v>0</v>
      </c>
      <c r="D88" s="3">
        <f>SUM(K88:Q88)</f>
        <v>0</v>
      </c>
      <c r="E88" s="3">
        <v>0</v>
      </c>
      <c r="F88" s="3">
        <f>SUM(U88:X88)</f>
        <v>0</v>
      </c>
      <c r="G88" s="471">
        <f>COUNTA(G72:G86)</f>
        <v>0</v>
      </c>
      <c r="H88" s="440">
        <f>COUNTA(H72:H86)</f>
        <v>0</v>
      </c>
      <c r="I88" s="689">
        <f>COUNTA(I72:I86)</f>
        <v>0</v>
      </c>
      <c r="J88" s="690"/>
      <c r="K88" s="691">
        <f>COUNTA(K72:L86)</f>
        <v>0</v>
      </c>
      <c r="L88" s="690"/>
      <c r="M88" s="691">
        <f>COUNTA(M72:N86)</f>
        <v>0</v>
      </c>
      <c r="N88" s="692"/>
      <c r="O88" s="495">
        <f>COUNTA(O72:O86)</f>
        <v>0</v>
      </c>
      <c r="P88" s="498">
        <f>COUNTA(P72:P86)</f>
        <v>0</v>
      </c>
      <c r="Q88" s="691">
        <f>COUNTA(Q72:R86)</f>
        <v>0</v>
      </c>
      <c r="R88" s="693"/>
      <c r="S88" s="694">
        <f>COUNTA(S72:T86)</f>
        <v>0</v>
      </c>
      <c r="T88" s="694"/>
      <c r="U88" s="494">
        <f>COUNTA(U72:U86)</f>
        <v>0</v>
      </c>
      <c r="V88" s="1">
        <f>COUNTA(V72:V86)</f>
        <v>0</v>
      </c>
      <c r="W88" s="1">
        <f>COUNTA(W72:W86)</f>
        <v>0</v>
      </c>
      <c r="X88" s="499">
        <f>COUNTA(X72:X86)</f>
        <v>0</v>
      </c>
      <c r="Z88" s="256"/>
    </row>
    <row r="89" spans="1:26" ht="13.5" thickBot="1" x14ac:dyDescent="0.25">
      <c r="A89" s="14" t="s">
        <v>7</v>
      </c>
      <c r="B89" s="17">
        <f t="shared" ref="B89:F89" si="8">IF(B87=0,0,(B88-B87)/B87)</f>
        <v>-1</v>
      </c>
      <c r="C89" s="18">
        <f t="shared" si="8"/>
        <v>0</v>
      </c>
      <c r="D89" s="18">
        <f t="shared" si="8"/>
        <v>-1</v>
      </c>
      <c r="E89" s="18">
        <f t="shared" si="8"/>
        <v>0</v>
      </c>
      <c r="F89" s="16">
        <f t="shared" si="8"/>
        <v>0</v>
      </c>
      <c r="G89" s="168"/>
      <c r="H89" s="372"/>
      <c r="I89" s="357"/>
      <c r="J89" s="205"/>
      <c r="K89" s="372"/>
      <c r="L89" s="205"/>
      <c r="M89" s="372"/>
      <c r="N89" s="245"/>
      <c r="O89" s="245"/>
      <c r="P89" s="205"/>
      <c r="Q89" s="372"/>
      <c r="R89" s="358"/>
      <c r="S89" s="205"/>
      <c r="T89" s="205"/>
      <c r="U89" s="168"/>
      <c r="V89" s="270"/>
      <c r="W89" s="213"/>
      <c r="X89" s="509"/>
      <c r="Z89" s="435"/>
    </row>
    <row r="90" spans="1:26" x14ac:dyDescent="0.2">
      <c r="A90" s="88" t="s">
        <v>162</v>
      </c>
      <c r="B90" s="231">
        <f>SUM(C90:F90)</f>
        <v>7</v>
      </c>
      <c r="C90" s="232">
        <v>0</v>
      </c>
      <c r="D90" s="232">
        <v>7</v>
      </c>
      <c r="E90" s="232">
        <v>0</v>
      </c>
      <c r="F90" s="232">
        <v>0</v>
      </c>
      <c r="G90" s="234"/>
      <c r="H90" s="445"/>
      <c r="I90" s="504"/>
      <c r="J90" s="506"/>
      <c r="K90" s="500"/>
      <c r="L90" s="506"/>
      <c r="M90" s="376"/>
      <c r="N90" s="505"/>
      <c r="O90" s="84"/>
      <c r="P90" s="498"/>
      <c r="Q90" s="497"/>
      <c r="R90" s="499"/>
      <c r="S90" s="190"/>
      <c r="T90" s="190"/>
      <c r="U90" s="234"/>
      <c r="V90" s="213"/>
      <c r="W90" s="191"/>
      <c r="X90" s="254"/>
      <c r="Z90" s="435"/>
    </row>
    <row r="91" spans="1:26" x14ac:dyDescent="0.2">
      <c r="A91" s="25"/>
      <c r="B91" s="54"/>
      <c r="C91" s="55"/>
      <c r="D91" s="55"/>
      <c r="E91" s="55"/>
      <c r="F91" s="55"/>
      <c r="G91" s="234"/>
      <c r="H91" s="445"/>
      <c r="I91" s="355"/>
      <c r="J91" s="362"/>
      <c r="K91" s="363"/>
      <c r="L91" s="362"/>
      <c r="M91" s="354"/>
      <c r="N91" s="361"/>
      <c r="O91" s="352"/>
      <c r="P91" s="362"/>
      <c r="Q91" s="363"/>
      <c r="R91" s="356"/>
      <c r="S91" s="190"/>
      <c r="T91" s="190"/>
      <c r="U91" s="234"/>
      <c r="V91" s="213"/>
      <c r="W91" s="1"/>
      <c r="X91" s="122"/>
      <c r="Z91" s="256"/>
    </row>
    <row r="92" spans="1:26" x14ac:dyDescent="0.2">
      <c r="A92" s="25"/>
      <c r="B92" s="54"/>
      <c r="C92" s="55"/>
      <c r="D92" s="55"/>
      <c r="E92" s="55"/>
      <c r="F92" s="55"/>
      <c r="G92" s="234"/>
      <c r="H92" s="445"/>
      <c r="I92" s="355"/>
      <c r="J92" s="362"/>
      <c r="K92" s="363"/>
      <c r="L92" s="362"/>
      <c r="M92" s="363"/>
      <c r="N92" s="361"/>
      <c r="O92" s="352"/>
      <c r="P92" s="362"/>
      <c r="Q92" s="363"/>
      <c r="R92" s="356"/>
      <c r="S92" s="190"/>
      <c r="T92" s="190"/>
      <c r="U92" s="234"/>
      <c r="V92" s="213"/>
      <c r="W92" s="1"/>
      <c r="X92" s="122"/>
      <c r="Z92" s="256"/>
    </row>
    <row r="93" spans="1:26" ht="13.5" thickBot="1" x14ac:dyDescent="0.25">
      <c r="A93" s="11"/>
      <c r="B93" s="54"/>
      <c r="C93" s="55"/>
      <c r="D93" s="55"/>
      <c r="E93" s="55"/>
      <c r="F93" s="55"/>
      <c r="G93" s="234"/>
      <c r="H93" s="445"/>
      <c r="I93" s="357"/>
      <c r="J93" s="205"/>
      <c r="K93" s="269"/>
      <c r="L93" s="205"/>
      <c r="M93" s="264"/>
      <c r="N93" s="245"/>
      <c r="O93" s="82"/>
      <c r="P93" s="205"/>
      <c r="Q93" s="269"/>
      <c r="R93" s="358"/>
      <c r="S93" s="190"/>
      <c r="T93" s="190"/>
      <c r="U93" s="234"/>
      <c r="V93" s="213"/>
      <c r="W93" s="1"/>
      <c r="X93" s="509"/>
    </row>
    <row r="94" spans="1:26" x14ac:dyDescent="0.2">
      <c r="A94" s="12" t="s">
        <v>5</v>
      </c>
      <c r="B94" s="48">
        <f>SUM(C94:F94)</f>
        <v>7</v>
      </c>
      <c r="C94" s="48">
        <f>SUM(C90:C93)</f>
        <v>0</v>
      </c>
      <c r="D94" s="48">
        <f>SUM(D90:D93)</f>
        <v>7</v>
      </c>
      <c r="E94" s="48">
        <f>SUM(E90:E93)</f>
        <v>0</v>
      </c>
      <c r="F94" s="8">
        <v>0</v>
      </c>
      <c r="G94" s="237"/>
      <c r="H94" s="446"/>
      <c r="I94" s="355"/>
      <c r="J94" s="362"/>
      <c r="K94" s="236"/>
      <c r="L94" s="235"/>
      <c r="M94" s="236"/>
      <c r="N94" s="235"/>
      <c r="O94" s="213"/>
      <c r="P94" s="190"/>
      <c r="Q94" s="236"/>
      <c r="R94" s="244"/>
      <c r="S94" s="237"/>
      <c r="T94" s="257"/>
      <c r="U94" s="237"/>
      <c r="V94" s="287"/>
      <c r="W94" s="287"/>
      <c r="X94" s="508"/>
    </row>
    <row r="95" spans="1:26" x14ac:dyDescent="0.2">
      <c r="A95" s="13" t="s">
        <v>6</v>
      </c>
      <c r="B95" s="67">
        <f>SUM(C95:F95)</f>
        <v>0</v>
      </c>
      <c r="C95" s="3">
        <f>SUM(G95:H95)</f>
        <v>0</v>
      </c>
      <c r="D95" s="165">
        <f>SUM(K95:Q95)</f>
        <v>0</v>
      </c>
      <c r="E95" s="3">
        <v>0</v>
      </c>
      <c r="F95" s="3">
        <f>SUM(U95:X95)</f>
        <v>0</v>
      </c>
      <c r="G95" s="471">
        <f>COUNTA(G90:G93)</f>
        <v>0</v>
      </c>
      <c r="H95" s="440">
        <f>COUNTA(H90:H93)</f>
        <v>0</v>
      </c>
      <c r="I95" s="689">
        <f>COUNTA(I90:I93)</f>
        <v>0</v>
      </c>
      <c r="J95" s="690"/>
      <c r="K95" s="691">
        <f>COUNTA(K90:L93)</f>
        <v>0</v>
      </c>
      <c r="L95" s="695"/>
      <c r="M95" s="691">
        <f>COUNTA(M90:N93)</f>
        <v>0</v>
      </c>
      <c r="N95" s="692"/>
      <c r="O95" s="1">
        <f>COUNTA(O90:O93)</f>
        <v>0</v>
      </c>
      <c r="P95" s="231">
        <f>COUNTA(P90:P93)</f>
        <v>0</v>
      </c>
      <c r="Q95" s="691">
        <f>COUNTA(Q90:R93)</f>
        <v>0</v>
      </c>
      <c r="R95" s="693"/>
      <c r="S95" s="689">
        <f>COUNTA(S90:T93)</f>
        <v>0</v>
      </c>
      <c r="T95" s="694"/>
      <c r="U95" s="494">
        <f>COUNTA(U90:U93)</f>
        <v>0</v>
      </c>
      <c r="V95" s="1">
        <f>COUNTA(V90:V93)</f>
        <v>0</v>
      </c>
      <c r="W95" s="1">
        <f>COUNTA(W90:W93)</f>
        <v>0</v>
      </c>
      <c r="X95" s="499">
        <f>COUNTA(X90:X93)</f>
        <v>0</v>
      </c>
    </row>
    <row r="96" spans="1:26" ht="13.5" thickBot="1" x14ac:dyDescent="0.25">
      <c r="A96" s="14" t="s">
        <v>7</v>
      </c>
      <c r="B96" s="54">
        <f t="shared" ref="B96:F96" si="9">IF(B94=0,0,(B95-B94)/B94)</f>
        <v>-1</v>
      </c>
      <c r="C96" s="55">
        <f t="shared" si="9"/>
        <v>0</v>
      </c>
      <c r="D96" s="55">
        <f t="shared" si="9"/>
        <v>-1</v>
      </c>
      <c r="E96" s="55">
        <f t="shared" si="9"/>
        <v>0</v>
      </c>
      <c r="F96" s="179">
        <f t="shared" si="9"/>
        <v>0</v>
      </c>
      <c r="G96" s="168"/>
      <c r="H96" s="372"/>
      <c r="I96" s="168"/>
      <c r="J96" s="205"/>
      <c r="K96" s="269"/>
      <c r="L96" s="245"/>
      <c r="M96" s="269"/>
      <c r="N96" s="245"/>
      <c r="O96" s="270"/>
      <c r="P96" s="205"/>
      <c r="Q96" s="269"/>
      <c r="R96" s="271"/>
      <c r="S96" s="168"/>
      <c r="T96" s="205"/>
      <c r="U96" s="168"/>
      <c r="V96" s="270"/>
      <c r="W96" s="270"/>
      <c r="X96" s="358"/>
    </row>
    <row r="97" spans="1:32" x14ac:dyDescent="0.2">
      <c r="A97" s="157" t="s">
        <v>155</v>
      </c>
      <c r="B97" s="178">
        <f>SUM(C97:F97)</f>
        <v>102</v>
      </c>
      <c r="C97" s="180">
        <f>SUM(C96,C94,C87,C69,C46,C43,C36,C31,C14,)</f>
        <v>13</v>
      </c>
      <c r="D97" s="180">
        <f>SUM(D96,D94,D87,D69,D46,D43,D36,D31,D14,)</f>
        <v>69</v>
      </c>
      <c r="E97" s="180">
        <f>SUM(E96,E94,E87,E69,E46,E43,E36,E31,E14,)</f>
        <v>10</v>
      </c>
      <c r="F97" s="180">
        <f>SUM(F96,F94,F87,F69,F46,F43,F36,F31,F14,)</f>
        <v>10</v>
      </c>
      <c r="G97" s="273"/>
      <c r="H97" s="461"/>
      <c r="I97" s="280"/>
      <c r="J97" s="277"/>
      <c r="K97" s="274"/>
      <c r="L97" s="277"/>
      <c r="M97" s="274"/>
      <c r="N97" s="275"/>
      <c r="O97" s="276"/>
      <c r="P97" s="277"/>
      <c r="Q97" s="278"/>
      <c r="R97" s="279"/>
      <c r="S97" s="277"/>
      <c r="T97" s="277"/>
      <c r="U97" s="280"/>
      <c r="V97" s="276"/>
      <c r="W97" s="276"/>
      <c r="X97" s="279"/>
    </row>
    <row r="98" spans="1:32" ht="13.5" thickBot="1" x14ac:dyDescent="0.25">
      <c r="A98" s="162" t="s">
        <v>156</v>
      </c>
      <c r="B98" s="193">
        <f>SUM(C98:F98)</f>
        <v>13</v>
      </c>
      <c r="C98" s="181">
        <f t="shared" ref="C98:I98" si="10">SUM(C95,C88,C70,C44,C37,C32,C15,C61)</f>
        <v>9</v>
      </c>
      <c r="D98" s="181">
        <f t="shared" si="10"/>
        <v>3</v>
      </c>
      <c r="E98" s="181">
        <f t="shared" si="10"/>
        <v>0</v>
      </c>
      <c r="F98" s="181">
        <f t="shared" si="10"/>
        <v>1</v>
      </c>
      <c r="G98" s="473">
        <f t="shared" si="10"/>
        <v>0</v>
      </c>
      <c r="H98" s="472">
        <f t="shared" si="10"/>
        <v>9</v>
      </c>
      <c r="I98" s="722">
        <f t="shared" si="10"/>
        <v>0</v>
      </c>
      <c r="J98" s="725"/>
      <c r="K98" s="724">
        <f>SUM(K95,K88,K70,K44,K37,K32,K15,K61)</f>
        <v>0</v>
      </c>
      <c r="L98" s="723"/>
      <c r="M98" s="724">
        <f>SUM(M95,M88,M70,M44,M37,M32,M15,M61)</f>
        <v>2</v>
      </c>
      <c r="N98" s="723"/>
      <c r="O98" s="493">
        <f>SUM(O95,O88,O70,O44,O37,O32,O15,O61)</f>
        <v>0</v>
      </c>
      <c r="P98" s="516">
        <f>SUM(P95,P88,P70,P44,P37,P32,P15,P61)</f>
        <v>1</v>
      </c>
      <c r="Q98" s="720">
        <f>SUM(Q95,Q88,Q70,Q44,Q37,Q32,Q15,Q61)</f>
        <v>0</v>
      </c>
      <c r="R98" s="721"/>
      <c r="S98" s="722">
        <f>SUM(S95,S88,S70,S44,S37,S32,S15,S61)</f>
        <v>0</v>
      </c>
      <c r="T98" s="723"/>
      <c r="U98" s="496">
        <f>SUM(U95,U88,U70,U44,U37,U32,U15,U61)</f>
        <v>0</v>
      </c>
      <c r="V98" s="516">
        <f>SUM(V95,V88,V70,V44,V37,V32,V15,V103)</f>
        <v>0</v>
      </c>
      <c r="W98" s="516">
        <f>SUM(W95,W88,W70,W44,W37,W32,W15,W61)</f>
        <v>0</v>
      </c>
      <c r="X98" s="512">
        <f>SUM(X95,X88,X70,X44,X37,X32,X15,X61)</f>
        <v>1</v>
      </c>
    </row>
    <row r="99" spans="1:32" ht="13.5" thickBot="1" x14ac:dyDescent="0.25">
      <c r="A99" s="177" t="s">
        <v>157</v>
      </c>
      <c r="B99" s="159">
        <f t="shared" ref="B99:F99" si="11">IF(B97=0,0,(B98-B97)/B97)</f>
        <v>-0.87254901960784315</v>
      </c>
      <c r="C99" s="160">
        <f t="shared" si="11"/>
        <v>-0.30769230769230771</v>
      </c>
      <c r="D99" s="160">
        <f t="shared" si="11"/>
        <v>-0.95652173913043481</v>
      </c>
      <c r="E99" s="160">
        <f t="shared" si="11"/>
        <v>-1</v>
      </c>
      <c r="F99" s="160">
        <f t="shared" si="11"/>
        <v>-0.9</v>
      </c>
      <c r="G99" s="281"/>
      <c r="H99" s="283"/>
      <c r="I99" s="281"/>
      <c r="J99" s="282"/>
      <c r="K99" s="283"/>
      <c r="L99" s="284"/>
      <c r="M99" s="283"/>
      <c r="N99" s="284"/>
      <c r="O99" s="284"/>
      <c r="P99" s="283"/>
      <c r="Q99" s="283"/>
      <c r="R99" s="285"/>
      <c r="S99" s="282"/>
      <c r="T99" s="282"/>
      <c r="U99" s="281"/>
      <c r="V99" s="517"/>
      <c r="W99" s="517"/>
      <c r="X99" s="285"/>
    </row>
    <row r="100" spans="1:32" x14ac:dyDescent="0.2">
      <c r="A100" s="88" t="s">
        <v>158</v>
      </c>
      <c r="B100" s="5">
        <f>SUM(C100:F100)</f>
        <v>3</v>
      </c>
      <c r="C100" s="242">
        <v>0</v>
      </c>
      <c r="D100" s="242">
        <v>2</v>
      </c>
      <c r="E100" s="242">
        <v>0</v>
      </c>
      <c r="F100" s="242">
        <v>1</v>
      </c>
      <c r="G100" s="603"/>
      <c r="H100" s="597"/>
      <c r="I100" s="603"/>
      <c r="J100" s="605"/>
      <c r="K100" s="676"/>
      <c r="L100" s="606"/>
      <c r="M100" s="261"/>
      <c r="N100" s="606"/>
      <c r="O100" s="47"/>
      <c r="P100" s="604"/>
      <c r="Q100" s="601"/>
      <c r="R100" s="607"/>
      <c r="S100" s="605"/>
      <c r="T100" s="605"/>
      <c r="U100" s="603"/>
      <c r="V100" s="213"/>
      <c r="W100" s="1"/>
      <c r="X100" s="122"/>
      <c r="AA100" s="136"/>
    </row>
    <row r="101" spans="1:32" x14ac:dyDescent="0.2">
      <c r="A101" s="11"/>
      <c r="B101" s="54"/>
      <c r="C101" s="55"/>
      <c r="D101" s="55"/>
      <c r="E101" s="55"/>
      <c r="F101" s="55"/>
      <c r="G101" s="603"/>
      <c r="H101" s="597"/>
      <c r="I101" s="603"/>
      <c r="J101" s="605"/>
      <c r="K101" s="198"/>
      <c r="L101" s="600"/>
      <c r="M101" s="376"/>
      <c r="N101" s="600"/>
      <c r="O101" s="599"/>
      <c r="P101" s="605"/>
      <c r="Q101" s="597"/>
      <c r="R101" s="598"/>
      <c r="S101" s="605"/>
      <c r="T101" s="605"/>
      <c r="U101" s="603"/>
      <c r="V101" s="213"/>
      <c r="W101" s="1"/>
      <c r="X101" s="598"/>
      <c r="AA101" s="136"/>
    </row>
    <row r="102" spans="1:32" x14ac:dyDescent="0.2">
      <c r="A102" s="11"/>
      <c r="B102" s="54"/>
      <c r="C102" s="55"/>
      <c r="D102" s="55"/>
      <c r="E102" s="55"/>
      <c r="F102" s="55"/>
      <c r="G102" s="603"/>
      <c r="H102" s="597"/>
      <c r="I102" s="603"/>
      <c r="J102" s="605"/>
      <c r="K102" s="198"/>
      <c r="L102" s="600"/>
      <c r="M102" s="376"/>
      <c r="N102" s="600"/>
      <c r="O102" s="599"/>
      <c r="P102" s="605"/>
      <c r="Q102" s="597"/>
      <c r="R102" s="598"/>
      <c r="S102" s="605"/>
      <c r="T102" s="605"/>
      <c r="U102" s="603"/>
      <c r="V102" s="213"/>
      <c r="W102" s="1"/>
      <c r="X102" s="598"/>
      <c r="AA102" s="136"/>
    </row>
    <row r="103" spans="1:32" ht="13.5" thickBot="1" x14ac:dyDescent="0.25">
      <c r="A103" s="24"/>
      <c r="B103" s="593"/>
      <c r="C103" s="594"/>
      <c r="D103" s="594"/>
      <c r="E103" s="594"/>
      <c r="F103" s="594"/>
      <c r="G103" s="141"/>
      <c r="H103" s="198"/>
      <c r="I103" s="141"/>
      <c r="J103" s="268"/>
      <c r="K103" s="198"/>
      <c r="L103" s="195"/>
      <c r="M103" s="376"/>
      <c r="N103" s="600"/>
      <c r="O103" s="599"/>
      <c r="P103" s="605"/>
      <c r="Q103" s="597"/>
      <c r="R103" s="598"/>
      <c r="S103" s="605"/>
      <c r="T103" s="605"/>
      <c r="U103" s="141"/>
      <c r="V103" s="428"/>
      <c r="W103" s="1"/>
      <c r="X103" s="595"/>
      <c r="AA103" s="136"/>
    </row>
    <row r="104" spans="1:32" x14ac:dyDescent="0.2">
      <c r="A104" s="12" t="s">
        <v>5</v>
      </c>
      <c r="B104" s="48">
        <f>SUM(C104:F104)</f>
        <v>3</v>
      </c>
      <c r="C104" s="48">
        <v>0</v>
      </c>
      <c r="D104" s="48">
        <v>3</v>
      </c>
      <c r="E104" s="48">
        <v>0</v>
      </c>
      <c r="F104" s="8">
        <v>0</v>
      </c>
      <c r="G104" s="602"/>
      <c r="H104" s="601"/>
      <c r="I104" s="602"/>
      <c r="J104" s="604"/>
      <c r="K104" s="601"/>
      <c r="L104" s="606"/>
      <c r="M104" s="601"/>
      <c r="N104" s="606"/>
      <c r="O104" s="606"/>
      <c r="P104" s="604"/>
      <c r="Q104" s="601"/>
      <c r="R104" s="607"/>
      <c r="S104" s="602"/>
      <c r="T104" s="604"/>
      <c r="U104" s="602"/>
      <c r="V104" s="287"/>
      <c r="W104" s="287"/>
      <c r="X104" s="607"/>
    </row>
    <row r="105" spans="1:32" x14ac:dyDescent="0.2">
      <c r="A105" s="13" t="s">
        <v>6</v>
      </c>
      <c r="B105" s="57">
        <f>SUM(C105:F105)</f>
        <v>4</v>
      </c>
      <c r="C105" s="3">
        <f>SUM(G105:H105)</f>
        <v>0</v>
      </c>
      <c r="D105" s="3">
        <f>SUM(K105:Q105)</f>
        <v>4</v>
      </c>
      <c r="E105" s="3">
        <v>0</v>
      </c>
      <c r="F105" s="172">
        <v>0</v>
      </c>
      <c r="G105" s="471">
        <f>COUNTA(G100:H103)</f>
        <v>0</v>
      </c>
      <c r="H105" s="593">
        <f>COUNTA(H100:I103)</f>
        <v>0</v>
      </c>
      <c r="I105" s="689"/>
      <c r="J105" s="690"/>
      <c r="K105" s="691">
        <v>4</v>
      </c>
      <c r="L105" s="695"/>
      <c r="M105" s="691">
        <f>COUNTA(M100:N103)</f>
        <v>0</v>
      </c>
      <c r="N105" s="692"/>
      <c r="O105" s="599"/>
      <c r="P105" s="593"/>
      <c r="Q105" s="691"/>
      <c r="R105" s="693"/>
      <c r="S105" s="689"/>
      <c r="T105" s="694"/>
      <c r="U105" s="510"/>
      <c r="V105" s="524"/>
      <c r="W105" s="1"/>
      <c r="X105" s="595"/>
    </row>
    <row r="106" spans="1:32" ht="13.5" thickBot="1" x14ac:dyDescent="0.25">
      <c r="A106" s="14" t="s">
        <v>7</v>
      </c>
      <c r="B106" s="17">
        <f t="shared" ref="B106:F106" si="12">IF(B104=0,0,(B105-B104)/B104)</f>
        <v>0.33333333333333331</v>
      </c>
      <c r="C106" s="18">
        <f t="shared" si="12"/>
        <v>0</v>
      </c>
      <c r="D106" s="18">
        <f t="shared" si="12"/>
        <v>0.33333333333333331</v>
      </c>
      <c r="E106" s="18">
        <f t="shared" si="12"/>
        <v>0</v>
      </c>
      <c r="F106" s="16">
        <f t="shared" si="12"/>
        <v>0</v>
      </c>
      <c r="G106" s="357"/>
      <c r="H106" s="372"/>
      <c r="I106" s="603"/>
      <c r="J106" s="605"/>
      <c r="K106" s="372"/>
      <c r="L106" s="245"/>
      <c r="M106" s="372"/>
      <c r="N106" s="245"/>
      <c r="O106" s="245"/>
      <c r="P106" s="205"/>
      <c r="Q106" s="372"/>
      <c r="R106" s="358"/>
      <c r="S106" s="357"/>
      <c r="T106" s="205"/>
      <c r="U106" s="603"/>
      <c r="V106" s="213"/>
      <c r="W106" s="213"/>
      <c r="X106" s="598"/>
      <c r="AF106" s="489"/>
    </row>
    <row r="107" spans="1:32" x14ac:dyDescent="0.2">
      <c r="A107" s="176" t="s">
        <v>221</v>
      </c>
      <c r="B107" s="5">
        <f>SUM(C107:F107)</f>
        <v>2</v>
      </c>
      <c r="C107" s="242">
        <v>0</v>
      </c>
      <c r="D107" s="242">
        <v>2</v>
      </c>
      <c r="E107" s="242">
        <v>0</v>
      </c>
      <c r="F107" s="242">
        <v>0</v>
      </c>
      <c r="G107" s="21"/>
      <c r="H107" s="4"/>
      <c r="I107" s="21"/>
      <c r="J107" s="5"/>
      <c r="K107" s="4"/>
      <c r="L107" s="47"/>
      <c r="M107" s="4"/>
      <c r="N107" s="47"/>
      <c r="O107" s="47"/>
      <c r="P107" s="4"/>
      <c r="Q107" s="124"/>
      <c r="R107" s="86"/>
      <c r="S107" s="5"/>
      <c r="T107" s="5"/>
      <c r="U107" s="21"/>
      <c r="V107" s="191"/>
      <c r="W107" s="191"/>
      <c r="X107" s="56"/>
      <c r="AF107" s="614"/>
    </row>
    <row r="108" spans="1:32" x14ac:dyDescent="0.2">
      <c r="A108" s="243"/>
      <c r="B108" s="54"/>
      <c r="C108" s="55"/>
      <c r="D108" s="55"/>
      <c r="E108" s="55"/>
      <c r="F108" s="55"/>
      <c r="G108" s="608"/>
      <c r="H108" s="610"/>
      <c r="I108" s="608"/>
      <c r="J108" s="609"/>
      <c r="K108" s="610"/>
      <c r="L108" s="611"/>
      <c r="M108" s="610"/>
      <c r="N108" s="611"/>
      <c r="O108" s="611"/>
      <c r="P108" s="610"/>
      <c r="Q108" s="71"/>
      <c r="R108" s="122"/>
      <c r="S108" s="609"/>
      <c r="T108" s="609"/>
      <c r="U108" s="608"/>
      <c r="V108" s="1"/>
      <c r="W108" s="1"/>
      <c r="X108" s="618"/>
      <c r="AF108" s="614"/>
    </row>
    <row r="109" spans="1:32" ht="13.5" thickBot="1" x14ac:dyDescent="0.25">
      <c r="A109" s="153"/>
      <c r="B109" s="17"/>
      <c r="C109" s="18"/>
      <c r="D109" s="18"/>
      <c r="E109" s="18"/>
      <c r="F109" s="18"/>
      <c r="G109" s="22"/>
      <c r="H109" s="6"/>
      <c r="I109" s="22"/>
      <c r="J109" s="7"/>
      <c r="K109" s="6"/>
      <c r="L109" s="82"/>
      <c r="M109" s="6"/>
      <c r="N109" s="82"/>
      <c r="O109" s="82"/>
      <c r="P109" s="6"/>
      <c r="Q109" s="127"/>
      <c r="R109" s="128"/>
      <c r="S109" s="7"/>
      <c r="T109" s="7"/>
      <c r="U109" s="22"/>
      <c r="V109" s="513"/>
      <c r="W109" s="513"/>
      <c r="X109" s="358"/>
      <c r="AF109" s="614"/>
    </row>
    <row r="110" spans="1:32" x14ac:dyDescent="0.2">
      <c r="A110" s="12" t="s">
        <v>5</v>
      </c>
      <c r="B110" s="19">
        <f t="shared" ref="B110:F110" si="13">SUM(B107:B109)</f>
        <v>2</v>
      </c>
      <c r="C110" s="48">
        <f t="shared" si="13"/>
        <v>0</v>
      </c>
      <c r="D110" s="48">
        <f t="shared" si="13"/>
        <v>2</v>
      </c>
      <c r="E110" s="48">
        <f t="shared" si="13"/>
        <v>0</v>
      </c>
      <c r="F110" s="8">
        <f t="shared" si="13"/>
        <v>0</v>
      </c>
      <c r="G110" s="619"/>
      <c r="H110" s="615"/>
      <c r="I110" s="619"/>
      <c r="J110" s="613"/>
      <c r="K110" s="615"/>
      <c r="L110" s="616"/>
      <c r="M110" s="615"/>
      <c r="N110" s="616"/>
      <c r="O110" s="287"/>
      <c r="P110" s="615"/>
      <c r="Q110" s="615"/>
      <c r="R110" s="617"/>
      <c r="S110" s="613"/>
      <c r="T110" s="613"/>
      <c r="U110" s="619"/>
      <c r="V110" s="287"/>
      <c r="W110" s="287"/>
      <c r="X110" s="617"/>
      <c r="AF110" s="614"/>
    </row>
    <row r="111" spans="1:32" x14ac:dyDescent="0.2">
      <c r="A111" s="13" t="s">
        <v>6</v>
      </c>
      <c r="B111" s="57">
        <f>SUM(C111:F111)</f>
        <v>0</v>
      </c>
      <c r="C111" s="3">
        <f>SUM(G111:H111)</f>
        <v>0</v>
      </c>
      <c r="D111" s="3">
        <f>SUM(K111:Q111)</f>
        <v>0</v>
      </c>
      <c r="E111" s="3">
        <f>SUM(S111:T111)</f>
        <v>0</v>
      </c>
      <c r="F111" s="3">
        <f>SUM(U111:X111)</f>
        <v>0</v>
      </c>
      <c r="G111" s="471">
        <f>COUNTA(G107:H109)</f>
        <v>0</v>
      </c>
      <c r="H111" s="609">
        <f>COUNTA(H107:I109)</f>
        <v>0</v>
      </c>
      <c r="I111" s="689">
        <f>COUNTA(I107:I109)</f>
        <v>0</v>
      </c>
      <c r="J111" s="690"/>
      <c r="K111" s="691">
        <f>COUNTA(K107:L109)</f>
        <v>0</v>
      </c>
      <c r="L111" s="692"/>
      <c r="M111" s="691">
        <f>COUNTA(M107:N109)</f>
        <v>0</v>
      </c>
      <c r="N111" s="692"/>
      <c r="O111" s="1">
        <f>COUNTA(O107:O109)</f>
        <v>0</v>
      </c>
      <c r="P111" s="610">
        <f>COUNTA(P107:P109)</f>
        <v>0</v>
      </c>
      <c r="Q111" s="691">
        <f>COUNTA(Q107:R109)</f>
        <v>0</v>
      </c>
      <c r="R111" s="693"/>
      <c r="S111" s="694">
        <f>COUNTA(S107:T109)</f>
        <v>0</v>
      </c>
      <c r="T111" s="694"/>
      <c r="U111" s="608">
        <f>COUNTA(U107:U109)</f>
        <v>0</v>
      </c>
      <c r="V111" s="1">
        <f>COUNTA(V107:V109)</f>
        <v>0</v>
      </c>
      <c r="W111" s="1">
        <f>COUNTA(W110:W110)</f>
        <v>0</v>
      </c>
      <c r="X111" s="612">
        <f>COUNTA(X107:X109)</f>
        <v>0</v>
      </c>
      <c r="AF111" s="614"/>
    </row>
    <row r="112" spans="1:32" ht="13.5" thickBot="1" x14ac:dyDescent="0.25">
      <c r="A112" s="14" t="s">
        <v>7</v>
      </c>
      <c r="B112" s="17">
        <f t="shared" ref="B112:F112" si="14">IF(B110=0,0,(B111-B110)/B110)</f>
        <v>-1</v>
      </c>
      <c r="C112" s="18">
        <f t="shared" si="14"/>
        <v>0</v>
      </c>
      <c r="D112" s="18">
        <f t="shared" si="14"/>
        <v>-1</v>
      </c>
      <c r="E112" s="18">
        <f t="shared" si="14"/>
        <v>0</v>
      </c>
      <c r="F112" s="18">
        <f t="shared" si="14"/>
        <v>0</v>
      </c>
      <c r="G112" s="357"/>
      <c r="H112" s="372"/>
      <c r="I112" s="357"/>
      <c r="J112" s="205"/>
      <c r="K112" s="372"/>
      <c r="L112" s="245"/>
      <c r="M112" s="372"/>
      <c r="N112" s="245"/>
      <c r="O112" s="270"/>
      <c r="P112" s="372"/>
      <c r="Q112" s="372"/>
      <c r="R112" s="358"/>
      <c r="S112" s="205"/>
      <c r="T112" s="205"/>
      <c r="U112" s="357"/>
      <c r="V112" s="270"/>
      <c r="W112" s="270"/>
      <c r="X112" s="358"/>
      <c r="AF112" s="614"/>
    </row>
    <row r="113" spans="1:34" x14ac:dyDescent="0.2">
      <c r="A113" s="176" t="s">
        <v>220</v>
      </c>
      <c r="B113" s="5">
        <f>SUM(C113:F113)</f>
        <v>3</v>
      </c>
      <c r="C113" s="242">
        <v>0</v>
      </c>
      <c r="D113" s="242">
        <v>3</v>
      </c>
      <c r="E113" s="242">
        <v>0</v>
      </c>
      <c r="F113" s="242">
        <v>0</v>
      </c>
      <c r="G113" s="21"/>
      <c r="H113" s="4"/>
      <c r="I113" s="626"/>
      <c r="J113" s="5"/>
      <c r="K113" s="4"/>
      <c r="L113" s="47"/>
      <c r="M113" s="4"/>
      <c r="N113" s="47"/>
      <c r="O113" s="47"/>
      <c r="P113" s="4"/>
      <c r="Q113" s="124"/>
      <c r="R113" s="86"/>
      <c r="S113" s="5"/>
      <c r="T113" s="5"/>
      <c r="U113" s="21"/>
      <c r="V113" s="191"/>
      <c r="W113" s="191"/>
      <c r="X113" s="56"/>
      <c r="Y113" s="33"/>
      <c r="AA113"/>
      <c r="AB113"/>
      <c r="AC113"/>
      <c r="AD113"/>
      <c r="AF113" s="489"/>
    </row>
    <row r="114" spans="1:34" x14ac:dyDescent="0.2">
      <c r="A114" s="243"/>
      <c r="B114" s="54"/>
      <c r="C114" s="55"/>
      <c r="D114" s="55"/>
      <c r="E114" s="55"/>
      <c r="F114" s="55"/>
      <c r="G114" s="596"/>
      <c r="H114" s="594"/>
      <c r="I114" s="627"/>
      <c r="J114" s="593"/>
      <c r="K114" s="594"/>
      <c r="L114" s="599"/>
      <c r="M114" s="594"/>
      <c r="N114" s="599"/>
      <c r="O114" s="599"/>
      <c r="P114" s="594"/>
      <c r="Q114" s="71"/>
      <c r="R114" s="122"/>
      <c r="S114" s="593"/>
      <c r="T114" s="593"/>
      <c r="U114" s="596"/>
      <c r="V114" s="1"/>
      <c r="W114" s="1"/>
      <c r="X114" s="598"/>
      <c r="Y114" s="33"/>
      <c r="AA114"/>
      <c r="AB114"/>
      <c r="AC114"/>
      <c r="AD114"/>
      <c r="AF114" s="33"/>
    </row>
    <row r="115" spans="1:34" ht="13.5" thickBot="1" x14ac:dyDescent="0.25">
      <c r="A115" s="153"/>
      <c r="B115" s="17"/>
      <c r="C115" s="18"/>
      <c r="D115" s="18"/>
      <c r="E115" s="18"/>
      <c r="F115" s="18"/>
      <c r="G115" s="22"/>
      <c r="H115" s="6"/>
      <c r="I115" s="628"/>
      <c r="J115" s="7"/>
      <c r="K115" s="6"/>
      <c r="L115" s="82"/>
      <c r="M115" s="6"/>
      <c r="N115" s="82"/>
      <c r="O115" s="82"/>
      <c r="P115" s="6"/>
      <c r="Q115" s="127"/>
      <c r="R115" s="128"/>
      <c r="S115" s="7"/>
      <c r="T115" s="7"/>
      <c r="U115" s="22"/>
      <c r="V115" s="513"/>
      <c r="W115" s="513"/>
      <c r="X115" s="358"/>
      <c r="Y115" s="33"/>
      <c r="AA115"/>
      <c r="AB115"/>
      <c r="AC115"/>
      <c r="AD115"/>
    </row>
    <row r="116" spans="1:34" x14ac:dyDescent="0.2">
      <c r="A116" s="12" t="s">
        <v>5</v>
      </c>
      <c r="B116" s="19">
        <f t="shared" ref="B116:F116" si="15">SUM(B113:B115)</f>
        <v>3</v>
      </c>
      <c r="C116" s="48">
        <f t="shared" si="15"/>
        <v>0</v>
      </c>
      <c r="D116" s="48">
        <f t="shared" si="15"/>
        <v>3</v>
      </c>
      <c r="E116" s="48">
        <f t="shared" si="15"/>
        <v>0</v>
      </c>
      <c r="F116" s="8">
        <f t="shared" si="15"/>
        <v>0</v>
      </c>
      <c r="G116" s="602"/>
      <c r="H116" s="601"/>
      <c r="I116" s="602"/>
      <c r="J116" s="604"/>
      <c r="K116" s="601"/>
      <c r="L116" s="606"/>
      <c r="M116" s="601"/>
      <c r="N116" s="606"/>
      <c r="O116" s="287"/>
      <c r="P116" s="601"/>
      <c r="Q116" s="601"/>
      <c r="R116" s="607"/>
      <c r="S116" s="604"/>
      <c r="T116" s="604"/>
      <c r="U116" s="602"/>
      <c r="V116" s="287"/>
      <c r="W116" s="287"/>
      <c r="X116" s="607"/>
      <c r="Y116" s="33"/>
      <c r="AA116"/>
      <c r="AB116"/>
      <c r="AC116"/>
      <c r="AD116"/>
      <c r="AF116" s="489"/>
      <c r="AH116" s="33"/>
    </row>
    <row r="117" spans="1:34" x14ac:dyDescent="0.2">
      <c r="A117" s="13" t="s">
        <v>6</v>
      </c>
      <c r="B117" s="57">
        <f>SUM(C117:F117)</f>
        <v>0</v>
      </c>
      <c r="C117" s="3">
        <f>SUM(G117:H117)</f>
        <v>0</v>
      </c>
      <c r="D117" s="3">
        <f>SUM(K117:Q117)</f>
        <v>0</v>
      </c>
      <c r="E117" s="3">
        <f>SUM(S117:T117)</f>
        <v>0</v>
      </c>
      <c r="F117" s="3">
        <f>SUM(U117:X117)</f>
        <v>0</v>
      </c>
      <c r="G117" s="471">
        <f>COUNTA(G113:H115)</f>
        <v>0</v>
      </c>
      <c r="H117" s="593">
        <f>COUNTA(H113:I115)</f>
        <v>0</v>
      </c>
      <c r="I117" s="689">
        <f>COUNTA(I113:I115)</f>
        <v>0</v>
      </c>
      <c r="J117" s="690"/>
      <c r="K117" s="691">
        <f>COUNTA(K113:L115)</f>
        <v>0</v>
      </c>
      <c r="L117" s="692"/>
      <c r="M117" s="691">
        <f>COUNTA(M113:N115)</f>
        <v>0</v>
      </c>
      <c r="N117" s="692"/>
      <c r="O117" s="1">
        <f>COUNTA(O113:O115)</f>
        <v>0</v>
      </c>
      <c r="P117" s="594">
        <f>COUNTA(P113:P115)</f>
        <v>0</v>
      </c>
      <c r="Q117" s="691">
        <f>COUNTA(Q113:R115)</f>
        <v>0</v>
      </c>
      <c r="R117" s="693"/>
      <c r="S117" s="694">
        <f>COUNTA(S113:T115)</f>
        <v>0</v>
      </c>
      <c r="T117" s="694"/>
      <c r="U117" s="596">
        <f>COUNTA(U113:U115)</f>
        <v>0</v>
      </c>
      <c r="V117" s="1">
        <f>COUNTA(V113:V115)</f>
        <v>0</v>
      </c>
      <c r="W117" s="1">
        <f>COUNTA(W116:W116)</f>
        <v>0</v>
      </c>
      <c r="X117" s="595">
        <f>COUNTA(X113:X115)</f>
        <v>0</v>
      </c>
      <c r="Y117" s="33"/>
      <c r="AA117"/>
      <c r="AB117"/>
      <c r="AC117"/>
      <c r="AD117"/>
      <c r="AF117" s="489"/>
      <c r="AH117" s="33"/>
    </row>
    <row r="118" spans="1:34" ht="13.5" thickBot="1" x14ac:dyDescent="0.25">
      <c r="A118" s="14" t="s">
        <v>7</v>
      </c>
      <c r="B118" s="17">
        <f t="shared" ref="B118:F118" si="16">IF(B116=0,0,(B117-B116)/B116)</f>
        <v>-1</v>
      </c>
      <c r="C118" s="18">
        <f t="shared" si="16"/>
        <v>0</v>
      </c>
      <c r="D118" s="18">
        <f t="shared" si="16"/>
        <v>-1</v>
      </c>
      <c r="E118" s="18">
        <f t="shared" si="16"/>
        <v>0</v>
      </c>
      <c r="F118" s="18">
        <f t="shared" si="16"/>
        <v>0</v>
      </c>
      <c r="G118" s="357"/>
      <c r="H118" s="372"/>
      <c r="I118" s="357"/>
      <c r="J118" s="205"/>
      <c r="K118" s="372"/>
      <c r="L118" s="245"/>
      <c r="M118" s="372"/>
      <c r="N118" s="245"/>
      <c r="O118" s="270"/>
      <c r="P118" s="372"/>
      <c r="Q118" s="372"/>
      <c r="R118" s="358"/>
      <c r="S118" s="205"/>
      <c r="T118" s="205"/>
      <c r="U118" s="357"/>
      <c r="V118" s="270"/>
      <c r="W118" s="270"/>
      <c r="X118" s="358"/>
    </row>
    <row r="119" spans="1:34" x14ac:dyDescent="0.2">
      <c r="A119" s="176" t="s">
        <v>196</v>
      </c>
      <c r="B119" s="5">
        <f>SUM(C119:F119)</f>
        <v>2</v>
      </c>
      <c r="C119" s="242">
        <v>0</v>
      </c>
      <c r="D119" s="242">
        <v>2</v>
      </c>
      <c r="E119" s="242">
        <v>0</v>
      </c>
      <c r="F119" s="242">
        <v>0</v>
      </c>
      <c r="G119" s="21"/>
      <c r="H119" s="4"/>
      <c r="I119" s="21"/>
      <c r="J119" s="5"/>
      <c r="K119" s="4"/>
      <c r="L119" s="47"/>
      <c r="M119" s="4"/>
      <c r="N119" s="47"/>
      <c r="O119" s="47"/>
      <c r="P119" s="4"/>
      <c r="Q119" s="124"/>
      <c r="R119" s="86"/>
      <c r="S119" s="5"/>
      <c r="T119" s="5"/>
      <c r="U119" s="21"/>
      <c r="V119" s="191"/>
      <c r="W119" s="191"/>
      <c r="X119" s="56"/>
    </row>
    <row r="120" spans="1:34" x14ac:dyDescent="0.2">
      <c r="A120" s="243"/>
      <c r="B120" s="54"/>
      <c r="C120" s="55"/>
      <c r="D120" s="55"/>
      <c r="E120" s="55"/>
      <c r="F120" s="55"/>
      <c r="G120" s="596"/>
      <c r="H120" s="594"/>
      <c r="I120" s="596"/>
      <c r="J120" s="593"/>
      <c r="K120" s="594"/>
      <c r="L120" s="599"/>
      <c r="M120" s="594"/>
      <c r="N120" s="599"/>
      <c r="O120" s="599"/>
      <c r="P120" s="594"/>
      <c r="Q120" s="71"/>
      <c r="R120" s="122"/>
      <c r="S120" s="593"/>
      <c r="T120" s="593"/>
      <c r="U120" s="596"/>
      <c r="V120" s="1"/>
      <c r="W120" s="1"/>
      <c r="X120" s="598"/>
    </row>
    <row r="121" spans="1:34" ht="13.5" thickBot="1" x14ac:dyDescent="0.25">
      <c r="A121" s="153"/>
      <c r="B121" s="17"/>
      <c r="C121" s="18"/>
      <c r="D121" s="18"/>
      <c r="E121" s="18"/>
      <c r="F121" s="18"/>
      <c r="G121" s="22"/>
      <c r="H121" s="6"/>
      <c r="I121" s="22"/>
      <c r="J121" s="7"/>
      <c r="K121" s="6"/>
      <c r="L121" s="82"/>
      <c r="M121" s="6"/>
      <c r="N121" s="82"/>
      <c r="O121" s="82"/>
      <c r="P121" s="6"/>
      <c r="Q121" s="127"/>
      <c r="R121" s="128"/>
      <c r="S121" s="7"/>
      <c r="T121" s="7"/>
      <c r="U121" s="22"/>
      <c r="V121" s="513"/>
      <c r="W121" s="513"/>
      <c r="X121" s="358"/>
    </row>
    <row r="122" spans="1:34" x14ac:dyDescent="0.2">
      <c r="A122" s="12" t="s">
        <v>5</v>
      </c>
      <c r="B122" s="19">
        <f t="shared" ref="B122:F122" si="17">SUM(B119:B121)</f>
        <v>2</v>
      </c>
      <c r="C122" s="48">
        <f t="shared" si="17"/>
        <v>0</v>
      </c>
      <c r="D122" s="48">
        <f t="shared" si="17"/>
        <v>2</v>
      </c>
      <c r="E122" s="48">
        <f t="shared" si="17"/>
        <v>0</v>
      </c>
      <c r="F122" s="8">
        <f t="shared" si="17"/>
        <v>0</v>
      </c>
      <c r="G122" s="602"/>
      <c r="H122" s="601"/>
      <c r="I122" s="602"/>
      <c r="J122" s="604"/>
      <c r="K122" s="601"/>
      <c r="L122" s="606"/>
      <c r="M122" s="601"/>
      <c r="N122" s="606"/>
      <c r="O122" s="287"/>
      <c r="P122" s="601"/>
      <c r="Q122" s="601"/>
      <c r="R122" s="607"/>
      <c r="S122" s="604"/>
      <c r="T122" s="604"/>
      <c r="U122" s="602"/>
      <c r="V122" s="287"/>
      <c r="W122" s="287"/>
      <c r="X122" s="607"/>
    </row>
    <row r="123" spans="1:34" x14ac:dyDescent="0.2">
      <c r="A123" s="13" t="s">
        <v>6</v>
      </c>
      <c r="B123" s="57">
        <f>SUM(C123:F123)</f>
        <v>0</v>
      </c>
      <c r="C123" s="3">
        <f>SUM(G123:H123)</f>
        <v>0</v>
      </c>
      <c r="D123" s="3">
        <f>SUM(K123:Q123)</f>
        <v>0</v>
      </c>
      <c r="E123" s="3">
        <f>SUM(S123:T123)</f>
        <v>0</v>
      </c>
      <c r="F123" s="3">
        <f>SUM(U123:X123)</f>
        <v>0</v>
      </c>
      <c r="G123" s="471">
        <f>COUNTA(G118:H121)</f>
        <v>0</v>
      </c>
      <c r="H123" s="593">
        <f>COUNTA(H118:I121)</f>
        <v>0</v>
      </c>
      <c r="I123" s="689">
        <f>COUNTA(I119:I121)</f>
        <v>0</v>
      </c>
      <c r="J123" s="690"/>
      <c r="K123" s="691">
        <f>COUNTA(K119:L121)</f>
        <v>0</v>
      </c>
      <c r="L123" s="692"/>
      <c r="M123" s="691">
        <f>COUNTA(M119:N121)</f>
        <v>0</v>
      </c>
      <c r="N123" s="692"/>
      <c r="O123" s="1">
        <f>COUNTA(O119:O121)</f>
        <v>0</v>
      </c>
      <c r="P123" s="594">
        <f>COUNTA(P119:P121)</f>
        <v>0</v>
      </c>
      <c r="Q123" s="691">
        <f>COUNTA(Q119:R121)</f>
        <v>0</v>
      </c>
      <c r="R123" s="693"/>
      <c r="S123" s="694">
        <f>COUNTA(S119:T121)</f>
        <v>0</v>
      </c>
      <c r="T123" s="694"/>
      <c r="U123" s="596">
        <f>COUNTA(U119:U121)</f>
        <v>0</v>
      </c>
      <c r="V123" s="1">
        <f>COUNTA(V119:V121)</f>
        <v>0</v>
      </c>
      <c r="W123" s="1">
        <f>COUNTA(W122:W122)</f>
        <v>0</v>
      </c>
      <c r="X123" s="595">
        <f>COUNTA(X119:X121)</f>
        <v>0</v>
      </c>
    </row>
    <row r="124" spans="1:34" ht="13.5" thickBot="1" x14ac:dyDescent="0.25">
      <c r="A124" s="14" t="s">
        <v>7</v>
      </c>
      <c r="B124" s="17">
        <f t="shared" ref="B124:F124" si="18">IF(B122=0,0,(B123-B122)/B122)</f>
        <v>-1</v>
      </c>
      <c r="C124" s="18">
        <f t="shared" si="18"/>
        <v>0</v>
      </c>
      <c r="D124" s="18">
        <f t="shared" si="18"/>
        <v>-1</v>
      </c>
      <c r="E124" s="18">
        <f t="shared" si="18"/>
        <v>0</v>
      </c>
      <c r="F124" s="18">
        <f t="shared" si="18"/>
        <v>0</v>
      </c>
      <c r="G124" s="357"/>
      <c r="H124" s="372"/>
      <c r="I124" s="357"/>
      <c r="J124" s="205"/>
      <c r="K124" s="372"/>
      <c r="L124" s="245"/>
      <c r="M124" s="372"/>
      <c r="N124" s="245"/>
      <c r="O124" s="270"/>
      <c r="P124" s="372"/>
      <c r="Q124" s="372"/>
      <c r="R124" s="358"/>
      <c r="S124" s="205"/>
      <c r="T124" s="205"/>
      <c r="U124" s="357"/>
      <c r="V124" s="270"/>
      <c r="W124" s="270"/>
      <c r="X124" s="358"/>
    </row>
    <row r="125" spans="1:34" x14ac:dyDescent="0.2">
      <c r="D125" s="70"/>
      <c r="E125" s="69"/>
      <c r="Q125" s="380"/>
    </row>
    <row r="126" spans="1:34" x14ac:dyDescent="0.2">
      <c r="D126" s="70"/>
      <c r="E126" s="69"/>
      <c r="M126" s="70"/>
      <c r="N126" s="69"/>
      <c r="Q126" s="380"/>
    </row>
    <row r="127" spans="1:34" x14ac:dyDescent="0.2">
      <c r="D127" s="70"/>
      <c r="E127" s="69"/>
      <c r="M127" s="70"/>
      <c r="N127" s="69"/>
    </row>
  </sheetData>
  <mergeCells count="85">
    <mergeCell ref="K111:L111"/>
    <mergeCell ref="M111:N111"/>
    <mergeCell ref="Q111:R111"/>
    <mergeCell ref="S111:T111"/>
    <mergeCell ref="A46:A59"/>
    <mergeCell ref="Q98:R98"/>
    <mergeCell ref="S98:T98"/>
    <mergeCell ref="K98:L98"/>
    <mergeCell ref="M98:N98"/>
    <mergeCell ref="I98:J98"/>
    <mergeCell ref="I61:J61"/>
    <mergeCell ref="I95:J95"/>
    <mergeCell ref="S95:T95"/>
    <mergeCell ref="S88:T88"/>
    <mergeCell ref="I88:J88"/>
    <mergeCell ref="M88:N88"/>
    <mergeCell ref="K88:L88"/>
    <mergeCell ref="I15:J15"/>
    <mergeCell ref="M44:N44"/>
    <mergeCell ref="M70:N70"/>
    <mergeCell ref="I44:J44"/>
    <mergeCell ref="I70:J70"/>
    <mergeCell ref="I32:J32"/>
    <mergeCell ref="I37:J37"/>
    <mergeCell ref="K70:L70"/>
    <mergeCell ref="K44:L44"/>
    <mergeCell ref="M32:N32"/>
    <mergeCell ref="M37:N37"/>
    <mergeCell ref="K32:L32"/>
    <mergeCell ref="K37:L37"/>
    <mergeCell ref="K61:L61"/>
    <mergeCell ref="M61:N61"/>
    <mergeCell ref="K15:L15"/>
    <mergeCell ref="I3:J3"/>
    <mergeCell ref="I5:J5"/>
    <mergeCell ref="A1:X1"/>
    <mergeCell ref="B2:F2"/>
    <mergeCell ref="S2:T2"/>
    <mergeCell ref="K4:L4"/>
    <mergeCell ref="G2:H2"/>
    <mergeCell ref="S3:T3"/>
    <mergeCell ref="S4:T4"/>
    <mergeCell ref="U2:X2"/>
    <mergeCell ref="M3:N3"/>
    <mergeCell ref="Q3:R3"/>
    <mergeCell ref="Q4:R4"/>
    <mergeCell ref="M4:N4"/>
    <mergeCell ref="M5:N5"/>
    <mergeCell ref="M15:N15"/>
    <mergeCell ref="S37:T37"/>
    <mergeCell ref="K3:L3"/>
    <mergeCell ref="K5:L5"/>
    <mergeCell ref="Q70:R70"/>
    <mergeCell ref="S5:T5"/>
    <mergeCell ref="S15:T15"/>
    <mergeCell ref="Q15:R15"/>
    <mergeCell ref="Q32:R32"/>
    <mergeCell ref="Q37:R37"/>
    <mergeCell ref="Q5:R5"/>
    <mergeCell ref="S32:T32"/>
    <mergeCell ref="S70:T70"/>
    <mergeCell ref="S44:T44"/>
    <mergeCell ref="Q44:R44"/>
    <mergeCell ref="Q61:R61"/>
    <mergeCell ref="S61:T61"/>
    <mergeCell ref="I117:J117"/>
    <mergeCell ref="K117:L117"/>
    <mergeCell ref="M117:N117"/>
    <mergeCell ref="Q117:R117"/>
    <mergeCell ref="S117:T117"/>
    <mergeCell ref="Q105:R105"/>
    <mergeCell ref="S105:T105"/>
    <mergeCell ref="Q88:R88"/>
    <mergeCell ref="K95:L95"/>
    <mergeCell ref="M95:N95"/>
    <mergeCell ref="Q95:R95"/>
    <mergeCell ref="I105:J105"/>
    <mergeCell ref="K105:L105"/>
    <mergeCell ref="M105:N105"/>
    <mergeCell ref="I111:J111"/>
    <mergeCell ref="I123:J123"/>
    <mergeCell ref="K123:L123"/>
    <mergeCell ref="M123:N123"/>
    <mergeCell ref="Q123:R123"/>
    <mergeCell ref="S123:T123"/>
  </mergeCells>
  <phoneticPr fontId="0" type="noConversion"/>
  <printOptions horizontalCentered="1" verticalCentered="1"/>
  <pageMargins left="0" right="0" top="0.39370078740157483" bottom="0.39370078740157483" header="0" footer="0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48"/>
  <sheetViews>
    <sheetView view="pageBreakPreview" zoomScale="75" zoomScaleNormal="75" zoomScaleSheetLayoutView="75" workbookViewId="0">
      <selection activeCell="E13" sqref="E13"/>
    </sheetView>
  </sheetViews>
  <sheetFormatPr defaultRowHeight="12.75" x14ac:dyDescent="0.2"/>
  <cols>
    <col min="1" max="1" width="15.5703125" style="100" customWidth="1"/>
    <col min="2" max="2" width="11.7109375" style="100" bestFit="1" customWidth="1"/>
    <col min="3" max="3" width="19.28515625" style="100" customWidth="1"/>
    <col min="4" max="4" width="10.42578125" style="100" hidden="1" customWidth="1"/>
    <col min="5" max="5" width="41.85546875" style="100" bestFit="1" customWidth="1"/>
    <col min="6" max="6" width="9.140625" style="100"/>
    <col min="7" max="7" width="11.42578125" style="100" bestFit="1" customWidth="1"/>
    <col min="8" max="8" width="9.28515625" style="100" bestFit="1" customWidth="1"/>
    <col min="9" max="9" width="20" style="100" customWidth="1"/>
    <col min="10" max="10" width="3.5703125" style="100" bestFit="1" customWidth="1"/>
    <col min="11" max="11" width="41.5703125" style="100" bestFit="1" customWidth="1"/>
    <col min="15" max="15" width="15.140625" customWidth="1"/>
    <col min="16" max="16" width="14.140625" bestFit="1" customWidth="1"/>
    <col min="17" max="17" width="12.28515625" customWidth="1"/>
  </cols>
  <sheetData>
    <row r="1" spans="1:23" ht="15.75" customHeight="1" x14ac:dyDescent="0.2">
      <c r="A1" s="774" t="s">
        <v>299</v>
      </c>
      <c r="B1" s="775"/>
      <c r="C1" s="775"/>
      <c r="D1" s="775"/>
      <c r="E1" s="776"/>
      <c r="F1" s="383"/>
      <c r="G1" s="774" t="s">
        <v>11</v>
      </c>
      <c r="H1" s="777"/>
      <c r="I1" s="777"/>
      <c r="J1" s="777"/>
      <c r="K1" s="778"/>
      <c r="M1" s="28"/>
      <c r="N1" s="29"/>
      <c r="O1" s="29"/>
      <c r="P1" s="29"/>
      <c r="Q1" s="30"/>
    </row>
    <row r="2" spans="1:23" ht="13.5" customHeight="1" thickBot="1" x14ac:dyDescent="0.25">
      <c r="A2" s="733"/>
      <c r="B2" s="760"/>
      <c r="C2" s="760"/>
      <c r="D2" s="760"/>
      <c r="E2" s="761"/>
      <c r="F2" s="383"/>
      <c r="G2" s="779"/>
      <c r="H2" s="734"/>
      <c r="I2" s="734"/>
      <c r="J2" s="734"/>
      <c r="K2" s="735"/>
      <c r="M2" s="31"/>
      <c r="N2" s="27"/>
      <c r="O2" s="27"/>
      <c r="P2" s="27"/>
      <c r="Q2" s="32"/>
    </row>
    <row r="3" spans="1:23" x14ac:dyDescent="0.2">
      <c r="A3" s="384" t="s">
        <v>8</v>
      </c>
      <c r="B3" s="240" t="s">
        <v>9</v>
      </c>
      <c r="C3" s="240" t="s">
        <v>60</v>
      </c>
      <c r="D3" s="240"/>
      <c r="E3" s="385" t="s">
        <v>10</v>
      </c>
      <c r="F3" s="68"/>
      <c r="G3" s="384" t="s">
        <v>8</v>
      </c>
      <c r="H3" s="240" t="s">
        <v>9</v>
      </c>
      <c r="I3" s="240" t="s">
        <v>60</v>
      </c>
      <c r="J3" s="386"/>
      <c r="K3" s="196" t="s">
        <v>143</v>
      </c>
      <c r="M3" s="36"/>
      <c r="N3" s="20"/>
      <c r="O3" s="37"/>
      <c r="P3" s="37"/>
      <c r="Q3" s="38"/>
    </row>
    <row r="4" spans="1:23" x14ac:dyDescent="0.2">
      <c r="A4" s="436"/>
      <c r="B4" s="664"/>
      <c r="C4" s="664"/>
      <c r="D4" s="437"/>
      <c r="E4" s="438"/>
      <c r="F4" s="110"/>
      <c r="G4" s="663">
        <v>50310</v>
      </c>
      <c r="H4" s="664" t="s">
        <v>210</v>
      </c>
      <c r="I4" s="664" t="s">
        <v>209</v>
      </c>
      <c r="J4" s="437"/>
      <c r="K4" s="438" t="s">
        <v>238</v>
      </c>
      <c r="M4" s="36"/>
      <c r="N4" s="20"/>
      <c r="O4" s="37"/>
      <c r="P4" s="37"/>
      <c r="Q4" s="38"/>
    </row>
    <row r="5" spans="1:23" ht="13.5" thickBot="1" x14ac:dyDescent="0.25">
      <c r="A5" s="436"/>
      <c r="B5" s="665"/>
      <c r="C5" s="665"/>
      <c r="D5" s="437"/>
      <c r="E5" s="44"/>
      <c r="F5" s="110"/>
      <c r="G5" s="436">
        <v>53103</v>
      </c>
      <c r="H5" s="665" t="s">
        <v>340</v>
      </c>
      <c r="I5" s="665" t="s">
        <v>138</v>
      </c>
      <c r="J5" s="437"/>
      <c r="K5" s="44" t="s">
        <v>341</v>
      </c>
      <c r="M5" s="36"/>
      <c r="N5" s="20"/>
      <c r="O5" s="37"/>
      <c r="P5" s="37"/>
      <c r="Q5" s="38"/>
    </row>
    <row r="6" spans="1:23" x14ac:dyDescent="0.2">
      <c r="A6" s="52"/>
      <c r="B6" s="37"/>
      <c r="C6" s="37"/>
      <c r="D6" s="429"/>
      <c r="E6" s="653"/>
      <c r="F6" s="110"/>
      <c r="G6" s="436"/>
      <c r="H6" s="638"/>
      <c r="I6" s="638"/>
      <c r="J6" s="437"/>
      <c r="K6" s="438"/>
      <c r="M6" s="739" t="s">
        <v>396</v>
      </c>
      <c r="N6" s="740"/>
      <c r="O6" s="740"/>
      <c r="P6" s="740"/>
      <c r="Q6" s="741"/>
    </row>
    <row r="7" spans="1:23" ht="12.75" customHeight="1" x14ac:dyDescent="0.2">
      <c r="A7" s="651"/>
      <c r="B7" s="652"/>
      <c r="C7" s="652"/>
      <c r="D7" s="652"/>
      <c r="E7" s="44"/>
      <c r="F7" s="110"/>
      <c r="G7" s="637"/>
      <c r="H7" s="638"/>
      <c r="I7" s="638"/>
      <c r="J7" s="437"/>
      <c r="K7" s="438"/>
      <c r="L7" s="35"/>
      <c r="M7" s="742"/>
      <c r="N7" s="743"/>
      <c r="O7" s="743"/>
      <c r="P7" s="743"/>
      <c r="Q7" s="744"/>
    </row>
    <row r="8" spans="1:23" ht="12.75" customHeight="1" x14ac:dyDescent="0.2">
      <c r="A8" s="436"/>
      <c r="B8" s="652"/>
      <c r="C8" s="652"/>
      <c r="D8" s="437"/>
      <c r="E8" s="44"/>
      <c r="F8" s="110"/>
      <c r="G8" s="52"/>
      <c r="H8" s="453"/>
      <c r="I8" s="453"/>
      <c r="J8" s="451"/>
      <c r="K8" s="454"/>
      <c r="L8" s="35"/>
      <c r="M8" s="742"/>
      <c r="N8" s="743"/>
      <c r="O8" s="743"/>
      <c r="P8" s="743"/>
      <c r="Q8" s="744"/>
      <c r="S8" s="101"/>
      <c r="T8" s="101"/>
      <c r="U8" s="101"/>
      <c r="V8" s="101"/>
      <c r="W8" s="102"/>
    </row>
    <row r="9" spans="1:23" ht="12.75" customHeight="1" x14ac:dyDescent="0.2">
      <c r="A9" s="52"/>
      <c r="B9" s="652"/>
      <c r="C9" s="652"/>
      <c r="D9" s="429"/>
      <c r="E9" s="44"/>
      <c r="F9" s="110"/>
      <c r="G9" s="52"/>
      <c r="H9" s="453"/>
      <c r="I9" s="453"/>
      <c r="J9" s="451"/>
      <c r="K9" s="454"/>
      <c r="L9" s="35"/>
      <c r="M9" s="742"/>
      <c r="N9" s="743"/>
      <c r="O9" s="743"/>
      <c r="P9" s="743"/>
      <c r="Q9" s="744"/>
      <c r="S9" s="101"/>
      <c r="T9" s="101"/>
      <c r="U9" s="101"/>
      <c r="V9" s="101"/>
      <c r="W9" s="102"/>
    </row>
    <row r="10" spans="1:23" ht="12.75" customHeight="1" x14ac:dyDescent="0.2">
      <c r="A10" s="52"/>
      <c r="B10" s="652"/>
      <c r="C10" s="652"/>
      <c r="D10" s="429"/>
      <c r="E10" s="44"/>
      <c r="F10" s="492"/>
      <c r="G10" s="52"/>
      <c r="H10" s="392"/>
      <c r="I10" s="453"/>
      <c r="J10" s="453"/>
      <c r="K10" s="454"/>
      <c r="L10" s="35"/>
      <c r="M10" s="742"/>
      <c r="N10" s="743"/>
      <c r="O10" s="743"/>
      <c r="P10" s="743"/>
      <c r="Q10" s="744"/>
      <c r="S10" s="101"/>
      <c r="T10" s="101"/>
      <c r="U10" s="101"/>
      <c r="V10" s="101"/>
      <c r="W10" s="102"/>
    </row>
    <row r="11" spans="1:23" ht="12.75" customHeight="1" x14ac:dyDescent="0.2">
      <c r="A11" s="430"/>
      <c r="B11" s="652"/>
      <c r="C11" s="652"/>
      <c r="D11" s="429"/>
      <c r="E11" s="44"/>
      <c r="F11" s="110"/>
      <c r="G11" s="52"/>
      <c r="H11" s="453"/>
      <c r="I11" s="453"/>
      <c r="J11" s="451"/>
      <c r="K11" s="454"/>
      <c r="L11" s="35"/>
      <c r="M11" s="742"/>
      <c r="N11" s="743"/>
      <c r="O11" s="743"/>
      <c r="P11" s="743"/>
      <c r="Q11" s="744"/>
      <c r="S11" s="101"/>
      <c r="T11" s="101"/>
      <c r="U11" s="101"/>
      <c r="V11" s="101"/>
      <c r="W11" s="102"/>
    </row>
    <row r="12" spans="1:23" ht="12.75" customHeight="1" x14ac:dyDescent="0.2">
      <c r="A12" s="52"/>
      <c r="B12" s="652"/>
      <c r="C12" s="652"/>
      <c r="D12" s="429"/>
      <c r="E12" s="44"/>
      <c r="F12" s="110"/>
      <c r="G12" s="637"/>
      <c r="H12" s="638"/>
      <c r="I12" s="638"/>
      <c r="J12" s="437"/>
      <c r="K12" s="438"/>
      <c r="L12" s="35"/>
      <c r="M12" s="742"/>
      <c r="N12" s="743"/>
      <c r="O12" s="743"/>
      <c r="P12" s="743"/>
      <c r="Q12" s="744"/>
      <c r="S12" s="101"/>
      <c r="T12" s="101"/>
      <c r="U12" s="101"/>
      <c r="V12" s="101"/>
      <c r="W12" s="102"/>
    </row>
    <row r="13" spans="1:23" ht="12.75" customHeight="1" x14ac:dyDescent="0.2">
      <c r="A13" s="52"/>
      <c r="B13" s="652"/>
      <c r="C13" s="652"/>
      <c r="D13" s="429"/>
      <c r="E13" s="44"/>
      <c r="F13" s="110"/>
      <c r="G13" s="52"/>
      <c r="H13" s="392"/>
      <c r="I13" s="453"/>
      <c r="J13" s="453"/>
      <c r="K13" s="454"/>
      <c r="L13" s="35"/>
      <c r="M13" s="742"/>
      <c r="N13" s="743"/>
      <c r="O13" s="743"/>
      <c r="P13" s="743"/>
      <c r="Q13" s="744"/>
      <c r="S13" s="101"/>
      <c r="T13" s="101"/>
      <c r="U13" s="101"/>
      <c r="V13" s="101"/>
      <c r="W13" s="102"/>
    </row>
    <row r="14" spans="1:23" ht="12.75" customHeight="1" x14ac:dyDescent="0.2">
      <c r="A14" s="455"/>
      <c r="B14" s="652"/>
      <c r="C14" s="652"/>
      <c r="D14" s="429"/>
      <c r="E14" s="44"/>
      <c r="F14" s="110"/>
      <c r="G14" s="52"/>
      <c r="H14" s="453"/>
      <c r="I14" s="453"/>
      <c r="J14" s="451"/>
      <c r="K14" s="454"/>
      <c r="L14" s="35"/>
      <c r="M14" s="742"/>
      <c r="N14" s="743"/>
      <c r="O14" s="743"/>
      <c r="P14" s="743"/>
      <c r="Q14" s="744"/>
      <c r="S14" s="101"/>
      <c r="T14" s="101"/>
      <c r="U14" s="101"/>
      <c r="V14" s="101"/>
      <c r="W14" s="102"/>
    </row>
    <row r="15" spans="1:23" ht="12.75" customHeight="1" x14ac:dyDescent="0.2">
      <c r="A15" s="52"/>
      <c r="B15" s="652"/>
      <c r="C15" s="37"/>
      <c r="D15" s="37"/>
      <c r="E15" s="241"/>
      <c r="F15" s="110"/>
      <c r="G15" s="455"/>
      <c r="H15" s="453"/>
      <c r="I15" s="453"/>
      <c r="J15" s="453"/>
      <c r="K15" s="454"/>
      <c r="L15" s="35"/>
      <c r="M15" s="742"/>
      <c r="N15" s="743"/>
      <c r="O15" s="743"/>
      <c r="P15" s="743"/>
      <c r="Q15" s="744"/>
      <c r="S15" s="101"/>
      <c r="T15" s="101"/>
      <c r="U15" s="101"/>
      <c r="V15" s="101"/>
      <c r="W15" s="102"/>
    </row>
    <row r="16" spans="1:23" ht="12.75" customHeight="1" x14ac:dyDescent="0.2">
      <c r="A16" s="52"/>
      <c r="B16" s="652"/>
      <c r="C16" s="37"/>
      <c r="D16" s="453"/>
      <c r="E16" s="241"/>
      <c r="F16" s="110"/>
      <c r="G16" s="52"/>
      <c r="H16" s="638"/>
      <c r="I16" s="638"/>
      <c r="J16" s="429"/>
      <c r="K16" s="393"/>
      <c r="L16" s="35"/>
      <c r="M16" s="742"/>
      <c r="N16" s="743"/>
      <c r="O16" s="743"/>
      <c r="P16" s="743"/>
      <c r="Q16" s="744"/>
      <c r="S16" s="101"/>
      <c r="T16" s="101"/>
      <c r="U16" s="101"/>
      <c r="V16" s="101"/>
      <c r="W16" s="102"/>
    </row>
    <row r="17" spans="1:23" ht="13.5" customHeight="1" thickBot="1" x14ac:dyDescent="0.25">
      <c r="A17" s="455"/>
      <c r="B17" s="652"/>
      <c r="C17" s="37"/>
      <c r="D17" s="453"/>
      <c r="E17" s="241"/>
      <c r="F17" s="110"/>
      <c r="G17" s="452"/>
      <c r="H17" s="453"/>
      <c r="I17" s="453"/>
      <c r="J17" s="453"/>
      <c r="K17" s="454"/>
      <c r="M17" s="745"/>
      <c r="N17" s="746"/>
      <c r="O17" s="746"/>
      <c r="P17" s="746"/>
      <c r="Q17" s="747"/>
      <c r="S17" s="101"/>
      <c r="T17" s="101"/>
      <c r="U17" s="101"/>
      <c r="V17" s="101"/>
      <c r="W17" s="102"/>
    </row>
    <row r="18" spans="1:23" ht="12.75" customHeight="1" x14ac:dyDescent="0.2">
      <c r="A18" s="52"/>
      <c r="B18" s="652"/>
      <c r="C18" s="37"/>
      <c r="D18" s="451"/>
      <c r="E18" s="241"/>
      <c r="F18" s="110"/>
      <c r="G18" s="52"/>
      <c r="H18" s="453"/>
      <c r="I18" s="453"/>
      <c r="J18" s="451"/>
      <c r="K18" s="454"/>
      <c r="M18" s="748"/>
      <c r="N18" s="749"/>
      <c r="O18" s="749"/>
      <c r="P18" s="749"/>
      <c r="Q18" s="750"/>
      <c r="S18" s="101"/>
      <c r="T18" s="101"/>
      <c r="U18" s="101"/>
      <c r="V18" s="101"/>
      <c r="W18" s="102"/>
    </row>
    <row r="19" spans="1:23" ht="12.75" customHeight="1" x14ac:dyDescent="0.2">
      <c r="A19" s="52"/>
      <c r="B19" s="652"/>
      <c r="C19" s="37"/>
      <c r="D19" s="453"/>
      <c r="E19" s="241"/>
      <c r="F19" s="110"/>
      <c r="G19" s="430"/>
      <c r="H19" s="396"/>
      <c r="I19" s="437"/>
      <c r="J19" s="437"/>
      <c r="K19" s="438"/>
      <c r="M19" s="748"/>
      <c r="N19" s="749"/>
      <c r="O19" s="749"/>
      <c r="P19" s="749"/>
      <c r="Q19" s="750"/>
      <c r="S19" s="101"/>
      <c r="T19" s="101"/>
      <c r="U19" s="101"/>
      <c r="V19" s="101"/>
      <c r="W19" s="102"/>
    </row>
    <row r="20" spans="1:23" ht="12.75" customHeight="1" x14ac:dyDescent="0.2">
      <c r="A20" s="455"/>
      <c r="B20" s="652"/>
      <c r="C20" s="37"/>
      <c r="D20" s="453"/>
      <c r="E20" s="241"/>
      <c r="F20" s="110"/>
      <c r="G20" s="378"/>
      <c r="H20" s="379"/>
      <c r="I20" s="437"/>
      <c r="J20" s="485"/>
      <c r="K20" s="387"/>
      <c r="M20" s="748"/>
      <c r="N20" s="749"/>
      <c r="O20" s="749"/>
      <c r="P20" s="749"/>
      <c r="Q20" s="750"/>
      <c r="S20" s="33"/>
    </row>
    <row r="21" spans="1:23" ht="12.75" customHeight="1" thickBot="1" x14ac:dyDescent="0.25">
      <c r="A21" s="455"/>
      <c r="B21" s="652"/>
      <c r="C21" s="37"/>
      <c r="D21" s="453"/>
      <c r="E21" s="241"/>
      <c r="F21" s="110"/>
      <c r="G21" s="436"/>
      <c r="H21" s="437"/>
      <c r="I21" s="437"/>
      <c r="J21" s="485"/>
      <c r="K21" s="438"/>
      <c r="M21" s="751" t="s">
        <v>395</v>
      </c>
      <c r="N21" s="752"/>
      <c r="O21" s="752"/>
      <c r="P21" s="752"/>
      <c r="Q21" s="753"/>
    </row>
    <row r="22" spans="1:23" ht="12.75" customHeight="1" x14ac:dyDescent="0.2">
      <c r="A22" s="52"/>
      <c r="B22" s="652"/>
      <c r="C22" s="37"/>
      <c r="D22" s="451"/>
      <c r="E22" s="241"/>
      <c r="F22" s="110"/>
      <c r="G22" s="430"/>
      <c r="H22" s="396"/>
      <c r="I22" s="439"/>
      <c r="J22" s="485"/>
      <c r="K22" s="438"/>
      <c r="M22" s="754" t="s">
        <v>50</v>
      </c>
      <c r="N22" s="755"/>
      <c r="O22" s="755"/>
      <c r="P22" s="755"/>
      <c r="Q22" s="756"/>
    </row>
    <row r="23" spans="1:23" ht="12.75" customHeight="1" thickBot="1" x14ac:dyDescent="0.25">
      <c r="A23" s="651"/>
      <c r="B23" s="652"/>
      <c r="C23" s="652"/>
      <c r="D23" s="652"/>
      <c r="E23" s="44"/>
      <c r="F23" s="110"/>
      <c r="G23" s="348"/>
      <c r="H23" s="437"/>
      <c r="I23" s="437"/>
      <c r="J23" s="439"/>
      <c r="K23" s="438"/>
      <c r="M23" s="757"/>
      <c r="N23" s="758"/>
      <c r="O23" s="758"/>
      <c r="P23" s="758"/>
      <c r="Q23" s="759"/>
    </row>
    <row r="24" spans="1:23" ht="12.75" customHeight="1" x14ac:dyDescent="0.2">
      <c r="A24" s="436"/>
      <c r="B24" s="437"/>
      <c r="C24" s="437"/>
      <c r="D24" s="437"/>
      <c r="E24" s="438"/>
      <c r="F24" s="110"/>
      <c r="G24" s="378"/>
      <c r="H24" s="379"/>
      <c r="I24" s="379"/>
      <c r="J24" s="379"/>
      <c r="K24" s="438"/>
      <c r="M24" s="112" t="s">
        <v>174</v>
      </c>
      <c r="N24" s="46"/>
      <c r="O24" s="113" t="s">
        <v>106</v>
      </c>
      <c r="P24" s="114" t="s">
        <v>177</v>
      </c>
      <c r="Q24" s="115"/>
    </row>
    <row r="25" spans="1:23" ht="12.75" customHeight="1" x14ac:dyDescent="0.2">
      <c r="A25" s="52"/>
      <c r="B25" s="392"/>
      <c r="C25" s="453"/>
      <c r="D25" s="453"/>
      <c r="E25" s="454"/>
      <c r="F25" s="110"/>
      <c r="G25" s="345"/>
      <c r="H25" s="346"/>
      <c r="I25" s="346"/>
      <c r="J25" s="346"/>
      <c r="K25" s="438"/>
      <c r="M25" s="109" t="s">
        <v>175</v>
      </c>
      <c r="N25" s="110"/>
      <c r="O25" s="110" t="s">
        <v>19</v>
      </c>
      <c r="P25" s="26" t="s">
        <v>178</v>
      </c>
      <c r="Q25" s="35"/>
    </row>
    <row r="26" spans="1:23" ht="12.75" customHeight="1" x14ac:dyDescent="0.2">
      <c r="A26" s="52"/>
      <c r="B26" s="392"/>
      <c r="C26" s="453"/>
      <c r="D26" s="453"/>
      <c r="E26" s="454"/>
      <c r="F26" s="110"/>
      <c r="G26" s="395"/>
      <c r="H26" s="394"/>
      <c r="I26" s="394"/>
      <c r="J26" s="394"/>
      <c r="K26" s="438"/>
      <c r="M26" s="109" t="s">
        <v>176</v>
      </c>
      <c r="N26" s="110"/>
      <c r="O26" s="26" t="s">
        <v>21</v>
      </c>
      <c r="P26" s="26" t="s">
        <v>179</v>
      </c>
      <c r="Q26" s="35"/>
    </row>
    <row r="27" spans="1:23" ht="12.75" customHeight="1" x14ac:dyDescent="0.2">
      <c r="A27" s="455"/>
      <c r="B27" s="453"/>
      <c r="C27" s="453"/>
      <c r="D27" s="453"/>
      <c r="E27" s="454"/>
      <c r="F27" s="640"/>
      <c r="G27" s="395"/>
      <c r="H27" s="394"/>
      <c r="I27" s="394"/>
      <c r="J27" s="394"/>
      <c r="K27" s="438"/>
      <c r="M27" s="639"/>
      <c r="N27" s="640"/>
      <c r="O27" s="26"/>
      <c r="P27" s="26"/>
      <c r="Q27" s="35"/>
    </row>
    <row r="28" spans="1:23" ht="12.75" customHeight="1" x14ac:dyDescent="0.2">
      <c r="A28" s="648"/>
      <c r="B28" s="652"/>
      <c r="C28" s="649"/>
      <c r="D28" s="649"/>
      <c r="E28" s="650"/>
      <c r="F28" s="640"/>
      <c r="G28" s="395"/>
      <c r="H28" s="394"/>
      <c r="I28" s="394"/>
      <c r="J28" s="394"/>
      <c r="K28" s="438"/>
      <c r="M28" s="639"/>
      <c r="N28" s="640"/>
      <c r="O28" s="26"/>
      <c r="P28" s="26"/>
      <c r="Q28" s="35"/>
    </row>
    <row r="29" spans="1:23" ht="12.75" customHeight="1" x14ac:dyDescent="0.2">
      <c r="A29" s="455"/>
      <c r="B29" s="453"/>
      <c r="C29" s="453"/>
      <c r="D29" s="453"/>
      <c r="E29" s="454"/>
      <c r="F29" s="110"/>
      <c r="G29" s="378"/>
      <c r="H29" s="379"/>
      <c r="I29" s="379"/>
      <c r="J29" s="379"/>
      <c r="K29" s="387"/>
      <c r="L29" s="33"/>
      <c r="M29" s="41"/>
      <c r="N29" s="33"/>
      <c r="O29" s="110"/>
      <c r="P29" s="103"/>
      <c r="Q29" s="35"/>
    </row>
    <row r="30" spans="1:23" ht="12.75" customHeight="1" x14ac:dyDescent="0.2">
      <c r="A30" s="455"/>
      <c r="B30" s="453"/>
      <c r="C30" s="453"/>
      <c r="D30" s="453"/>
      <c r="E30" s="454"/>
      <c r="F30" s="110"/>
      <c r="G30" s="345"/>
      <c r="H30" s="346"/>
      <c r="I30" s="346"/>
      <c r="J30" s="346"/>
      <c r="K30" s="228"/>
      <c r="L30" s="33"/>
      <c r="M30" s="41" t="s">
        <v>71</v>
      </c>
      <c r="N30" s="33"/>
      <c r="O30" s="110" t="s">
        <v>107</v>
      </c>
      <c r="P30" s="40" t="s">
        <v>108</v>
      </c>
      <c r="Q30" s="35"/>
    </row>
    <row r="31" spans="1:23" ht="12.75" customHeight="1" x14ac:dyDescent="0.2">
      <c r="A31" s="455"/>
      <c r="B31" s="453"/>
      <c r="C31" s="453"/>
      <c r="D31" s="453"/>
      <c r="E31" s="454"/>
      <c r="F31" s="110"/>
      <c r="G31" s="395"/>
      <c r="H31" s="394"/>
      <c r="I31" s="394"/>
      <c r="J31" s="394"/>
      <c r="K31" s="393"/>
      <c r="L31" s="33"/>
      <c r="M31" s="109" t="s">
        <v>113</v>
      </c>
      <c r="N31" s="110"/>
      <c r="O31" s="110" t="s">
        <v>19</v>
      </c>
      <c r="P31" s="40" t="s">
        <v>109</v>
      </c>
      <c r="Q31" s="35"/>
    </row>
    <row r="32" spans="1:23" ht="12.75" customHeight="1" x14ac:dyDescent="0.2">
      <c r="A32" s="430"/>
      <c r="B32" s="638"/>
      <c r="C32" s="638"/>
      <c r="D32" s="429"/>
      <c r="E32" s="44"/>
      <c r="F32" s="110"/>
      <c r="G32" s="378"/>
      <c r="H32" s="394"/>
      <c r="I32" s="394"/>
      <c r="J32" s="394"/>
      <c r="K32" s="393"/>
      <c r="L32" s="33"/>
      <c r="M32" s="109" t="s">
        <v>114</v>
      </c>
      <c r="N32" s="110"/>
      <c r="O32" s="110"/>
      <c r="P32" s="40"/>
      <c r="Q32" s="35"/>
    </row>
    <row r="33" spans="1:23" ht="12.75" customHeight="1" x14ac:dyDescent="0.2">
      <c r="A33" s="52"/>
      <c r="B33" s="638"/>
      <c r="C33" s="638"/>
      <c r="D33" s="429"/>
      <c r="E33" s="44"/>
      <c r="F33" s="110"/>
      <c r="G33" s="378"/>
      <c r="H33" s="379"/>
      <c r="I33" s="379"/>
      <c r="J33" s="379"/>
      <c r="K33" s="387"/>
      <c r="L33" s="33"/>
      <c r="M33" s="41"/>
      <c r="N33" s="33"/>
      <c r="O33" s="33"/>
      <c r="P33" s="33"/>
      <c r="Q33" s="35"/>
    </row>
    <row r="34" spans="1:23" ht="12.75" customHeight="1" x14ac:dyDescent="0.2">
      <c r="A34" s="52"/>
      <c r="B34" s="638"/>
      <c r="C34" s="638"/>
      <c r="D34" s="429"/>
      <c r="E34" s="44"/>
      <c r="F34" s="110"/>
      <c r="G34" s="378"/>
      <c r="H34" s="379"/>
      <c r="I34" s="379"/>
      <c r="J34" s="379"/>
      <c r="K34" s="387"/>
      <c r="M34" s="41" t="s">
        <v>140</v>
      </c>
      <c r="N34" s="33"/>
      <c r="O34" s="33"/>
      <c r="P34" s="33"/>
      <c r="Q34" s="35"/>
    </row>
    <row r="35" spans="1:23" ht="12.75" customHeight="1" x14ac:dyDescent="0.2">
      <c r="A35" s="455"/>
      <c r="B35" s="638"/>
      <c r="C35" s="638"/>
      <c r="D35" s="429"/>
      <c r="E35" s="44"/>
      <c r="F35" s="110"/>
      <c r="G35" s="378"/>
      <c r="H35" s="379"/>
      <c r="I35" s="379"/>
      <c r="J35" s="379"/>
      <c r="K35" s="387"/>
      <c r="M35" s="109" t="s">
        <v>141</v>
      </c>
      <c r="N35" s="110"/>
      <c r="O35" s="110" t="s">
        <v>16</v>
      </c>
      <c r="P35" s="40" t="s">
        <v>142</v>
      </c>
      <c r="Q35" s="35"/>
    </row>
    <row r="36" spans="1:23" ht="12.75" customHeight="1" x14ac:dyDescent="0.2">
      <c r="A36" s="52"/>
      <c r="B36" s="638"/>
      <c r="C36" s="37"/>
      <c r="D36" s="37"/>
      <c r="E36" s="241"/>
      <c r="F36" s="110"/>
      <c r="G36" s="397"/>
      <c r="H36" s="398"/>
      <c r="I36" s="398"/>
      <c r="J36" s="398"/>
      <c r="K36" s="399"/>
      <c r="M36" s="107"/>
      <c r="N36" s="108"/>
      <c r="O36" s="104"/>
      <c r="P36" s="104"/>
      <c r="Q36" s="35"/>
    </row>
    <row r="37" spans="1:23" ht="12.75" customHeight="1" x14ac:dyDescent="0.2">
      <c r="A37" s="52"/>
      <c r="B37" s="638"/>
      <c r="C37" s="37"/>
      <c r="D37" s="453"/>
      <c r="E37" s="241"/>
      <c r="F37" s="110"/>
      <c r="G37" s="397"/>
      <c r="H37" s="398"/>
      <c r="I37" s="398"/>
      <c r="J37" s="398"/>
      <c r="K37" s="399"/>
      <c r="M37" s="109"/>
      <c r="N37" s="110"/>
      <c r="O37" s="110"/>
      <c r="P37" s="40"/>
      <c r="Q37" s="35"/>
      <c r="S37" t="s">
        <v>211</v>
      </c>
    </row>
    <row r="38" spans="1:23" ht="12.75" customHeight="1" x14ac:dyDescent="0.2">
      <c r="A38" s="455"/>
      <c r="B38" s="638"/>
      <c r="C38" s="37"/>
      <c r="D38" s="453"/>
      <c r="E38" s="241"/>
      <c r="F38" s="110"/>
      <c r="G38" s="397"/>
      <c r="H38" s="398"/>
      <c r="I38" s="398"/>
      <c r="J38" s="398"/>
      <c r="K38" s="399"/>
      <c r="M38" s="107" t="s">
        <v>104</v>
      </c>
      <c r="N38" s="108"/>
      <c r="O38" s="104"/>
      <c r="P38" s="104"/>
      <c r="Q38" s="35"/>
    </row>
    <row r="39" spans="1:23" ht="12.75" customHeight="1" x14ac:dyDescent="0.2">
      <c r="A39" s="52"/>
      <c r="B39" s="638"/>
      <c r="C39" s="37"/>
      <c r="D39" s="451"/>
      <c r="E39" s="241"/>
      <c r="F39" s="68"/>
      <c r="G39" s="733" t="s">
        <v>64</v>
      </c>
      <c r="H39" s="760"/>
      <c r="I39" s="760"/>
      <c r="J39" s="760"/>
      <c r="K39" s="761"/>
      <c r="M39" s="109"/>
      <c r="N39" s="110"/>
      <c r="O39" s="110" t="s">
        <v>16</v>
      </c>
      <c r="P39" s="40" t="s">
        <v>105</v>
      </c>
      <c r="Q39" s="35"/>
    </row>
    <row r="40" spans="1:23" ht="12.75" customHeight="1" thickBot="1" x14ac:dyDescent="0.25">
      <c r="A40" s="52"/>
      <c r="B40" s="638"/>
      <c r="C40" s="37"/>
      <c r="D40" s="453"/>
      <c r="E40" s="241"/>
      <c r="F40" s="68"/>
      <c r="G40" s="762"/>
      <c r="H40" s="763"/>
      <c r="I40" s="763"/>
      <c r="J40" s="763"/>
      <c r="K40" s="764"/>
      <c r="M40" s="109"/>
      <c r="N40" s="110"/>
      <c r="O40" s="110"/>
      <c r="P40" s="40"/>
      <c r="Q40" s="35"/>
    </row>
    <row r="41" spans="1:23" ht="12.75" customHeight="1" x14ac:dyDescent="0.2">
      <c r="A41" s="455"/>
      <c r="B41" s="638"/>
      <c r="C41" s="37"/>
      <c r="D41" s="453"/>
      <c r="E41" s="241"/>
      <c r="F41" s="68"/>
      <c r="G41" s="52">
        <v>55014</v>
      </c>
      <c r="H41" s="392" t="s">
        <v>144</v>
      </c>
      <c r="I41" s="37" t="s">
        <v>145</v>
      </c>
      <c r="J41" s="37"/>
      <c r="K41" s="241" t="s">
        <v>180</v>
      </c>
      <c r="M41" s="41"/>
      <c r="N41" s="33"/>
      <c r="O41" s="33"/>
      <c r="P41" s="33"/>
      <c r="Q41" s="35"/>
    </row>
    <row r="42" spans="1:23" ht="12.75" customHeight="1" x14ac:dyDescent="0.2">
      <c r="A42" s="455"/>
      <c r="B42" s="638"/>
      <c r="C42" s="37"/>
      <c r="D42" s="453"/>
      <c r="E42" s="241"/>
      <c r="F42" s="68"/>
      <c r="G42" s="436"/>
      <c r="H42" s="437"/>
      <c r="I42" s="437"/>
      <c r="J42" s="437"/>
      <c r="K42" s="438"/>
      <c r="M42" s="41" t="s">
        <v>72</v>
      </c>
      <c r="N42" s="33"/>
      <c r="O42" s="91" t="s">
        <v>16</v>
      </c>
      <c r="P42" s="91" t="s">
        <v>110</v>
      </c>
      <c r="Q42" s="35"/>
    </row>
    <row r="43" spans="1:23" ht="12.75" customHeight="1" x14ac:dyDescent="0.2">
      <c r="A43" s="52"/>
      <c r="B43" s="638"/>
      <c r="C43" s="37"/>
      <c r="D43" s="451"/>
      <c r="E43" s="241"/>
      <c r="F43" s="68"/>
      <c r="G43" s="436"/>
      <c r="H43" s="437"/>
      <c r="I43" s="437"/>
      <c r="J43" s="437"/>
      <c r="K43" s="438"/>
      <c r="M43" s="109" t="s">
        <v>115</v>
      </c>
      <c r="N43" s="110"/>
      <c r="O43" s="91" t="s">
        <v>19</v>
      </c>
      <c r="P43" s="91" t="s">
        <v>111</v>
      </c>
      <c r="Q43" s="35"/>
    </row>
    <row r="44" spans="1:23" ht="12.75" customHeight="1" x14ac:dyDescent="0.2">
      <c r="A44" s="637"/>
      <c r="B44" s="638"/>
      <c r="C44" s="638"/>
      <c r="D44" s="638"/>
      <c r="E44" s="44"/>
      <c r="F44" s="68"/>
      <c r="G44" s="52"/>
      <c r="H44" s="392"/>
      <c r="I44" s="37"/>
      <c r="J44" s="37"/>
      <c r="K44" s="241"/>
      <c r="M44" s="109"/>
      <c r="N44" s="110"/>
      <c r="O44" s="110" t="s">
        <v>99</v>
      </c>
      <c r="P44" s="40" t="s">
        <v>100</v>
      </c>
      <c r="Q44" s="35"/>
      <c r="S44" s="53"/>
      <c r="T44" s="53"/>
      <c r="U44" s="40"/>
      <c r="V44" s="40"/>
      <c r="W44" s="111"/>
    </row>
    <row r="45" spans="1:23" ht="12.75" customHeight="1" x14ac:dyDescent="0.2">
      <c r="A45" s="436"/>
      <c r="B45" s="437"/>
      <c r="C45" s="437"/>
      <c r="D45" s="437"/>
      <c r="E45" s="438"/>
      <c r="F45" s="68"/>
      <c r="G45" s="733" t="s">
        <v>65</v>
      </c>
      <c r="H45" s="734"/>
      <c r="I45" s="734"/>
      <c r="J45" s="734"/>
      <c r="K45" s="735"/>
      <c r="M45" s="34"/>
      <c r="N45" s="33"/>
      <c r="O45" s="33"/>
      <c r="P45" s="33"/>
      <c r="Q45" s="35"/>
      <c r="S45" s="110"/>
      <c r="T45" s="110"/>
      <c r="U45" s="26"/>
      <c r="V45" s="40"/>
      <c r="W45" s="111"/>
    </row>
    <row r="46" spans="1:23" ht="12.75" customHeight="1" thickBot="1" x14ac:dyDescent="0.25">
      <c r="A46" s="52"/>
      <c r="B46" s="392"/>
      <c r="C46" s="453"/>
      <c r="D46" s="453"/>
      <c r="E46" s="454"/>
      <c r="F46" s="68"/>
      <c r="G46" s="736"/>
      <c r="H46" s="737"/>
      <c r="I46" s="737"/>
      <c r="J46" s="737"/>
      <c r="K46" s="738"/>
      <c r="M46" s="41" t="s">
        <v>73</v>
      </c>
      <c r="N46" s="33"/>
      <c r="O46" s="33"/>
      <c r="P46" s="33"/>
      <c r="Q46" s="35"/>
      <c r="R46" s="20"/>
      <c r="S46" s="95"/>
      <c r="T46" s="20"/>
      <c r="U46" s="20"/>
      <c r="V46" s="40"/>
      <c r="W46" s="33"/>
    </row>
    <row r="47" spans="1:23" ht="12.75" customHeight="1" x14ac:dyDescent="0.2">
      <c r="A47" s="455"/>
      <c r="B47" s="453"/>
      <c r="C47" s="453"/>
      <c r="D47" s="453"/>
      <c r="E47" s="454"/>
      <c r="F47" s="68"/>
      <c r="G47" s="348">
        <v>54049</v>
      </c>
      <c r="H47" s="388" t="s">
        <v>170</v>
      </c>
      <c r="I47" s="347" t="s">
        <v>138</v>
      </c>
      <c r="J47" s="347"/>
      <c r="K47" s="389" t="s">
        <v>189</v>
      </c>
      <c r="M47" s="41"/>
      <c r="N47" s="33"/>
      <c r="O47" s="33"/>
      <c r="P47" s="33"/>
      <c r="Q47" s="35"/>
      <c r="R47" s="20"/>
      <c r="S47" s="95"/>
      <c r="T47" s="20"/>
      <c r="U47" s="20"/>
      <c r="V47" s="40"/>
      <c r="W47" s="33"/>
    </row>
    <row r="48" spans="1:23" ht="12.75" customHeight="1" x14ac:dyDescent="0.2">
      <c r="A48" s="632"/>
      <c r="B48" s="633"/>
      <c r="C48" s="633"/>
      <c r="D48" s="633"/>
      <c r="E48" s="44"/>
      <c r="F48" s="68"/>
      <c r="G48" s="378"/>
      <c r="H48" s="379"/>
      <c r="I48" s="379"/>
      <c r="J48" s="379"/>
      <c r="K48" s="387"/>
      <c r="M48" s="109" t="s">
        <v>116</v>
      </c>
      <c r="N48" s="110"/>
      <c r="O48" s="110" t="s">
        <v>16</v>
      </c>
      <c r="P48" s="40" t="s">
        <v>101</v>
      </c>
      <c r="Q48" s="35"/>
      <c r="R48" s="20"/>
      <c r="S48" s="95"/>
      <c r="T48" s="20"/>
      <c r="U48" s="20"/>
      <c r="V48" s="40"/>
    </row>
    <row r="49" spans="1:22" ht="12.75" customHeight="1" x14ac:dyDescent="0.2">
      <c r="A49" s="632"/>
      <c r="B49" s="633"/>
      <c r="C49" s="633"/>
      <c r="D49" s="633"/>
      <c r="E49" s="44"/>
      <c r="F49" s="68"/>
      <c r="G49" s="348"/>
      <c r="H49" s="388"/>
      <c r="I49" s="347"/>
      <c r="J49" s="347"/>
      <c r="K49" s="389"/>
      <c r="M49" s="109"/>
      <c r="N49" s="110"/>
      <c r="O49" s="110" t="s">
        <v>19</v>
      </c>
      <c r="P49" s="40"/>
      <c r="Q49" s="39"/>
      <c r="R49" s="20"/>
      <c r="S49" s="95"/>
      <c r="T49" s="20"/>
      <c r="U49" s="20"/>
      <c r="V49" s="40"/>
    </row>
    <row r="50" spans="1:22" ht="12.75" customHeight="1" thickBot="1" x14ac:dyDescent="0.25">
      <c r="A50" s="634"/>
      <c r="B50" s="635"/>
      <c r="C50" s="635"/>
      <c r="D50" s="635"/>
      <c r="E50" s="636"/>
      <c r="F50" s="68"/>
      <c r="G50" s="378"/>
      <c r="H50" s="379"/>
      <c r="I50" s="379"/>
      <c r="J50" s="379"/>
      <c r="K50" s="387"/>
      <c r="L50" s="33"/>
      <c r="M50" s="41"/>
      <c r="N50" s="26"/>
      <c r="O50" s="37" t="s">
        <v>99</v>
      </c>
      <c r="P50" s="40" t="s">
        <v>112</v>
      </c>
      <c r="Q50" s="39"/>
      <c r="R50" s="20"/>
      <c r="S50" s="95"/>
      <c r="T50" s="20"/>
      <c r="U50" s="20"/>
      <c r="V50" s="40"/>
    </row>
    <row r="51" spans="1:22" ht="13.5" customHeight="1" x14ac:dyDescent="0.2">
      <c r="A51" s="733" t="s">
        <v>61</v>
      </c>
      <c r="B51" s="769"/>
      <c r="C51" s="769"/>
      <c r="D51" s="769"/>
      <c r="E51" s="770"/>
      <c r="F51" s="68"/>
      <c r="G51" s="348"/>
      <c r="H51" s="388"/>
      <c r="I51" s="347"/>
      <c r="J51" s="347"/>
      <c r="K51" s="389"/>
      <c r="L51" s="33"/>
      <c r="M51" s="41"/>
      <c r="N51" s="53"/>
      <c r="O51" s="20"/>
      <c r="P51" s="33"/>
      <c r="Q51" s="35"/>
      <c r="R51" s="20"/>
      <c r="S51" s="95"/>
      <c r="T51" s="20"/>
      <c r="U51" s="20"/>
      <c r="V51" s="40"/>
    </row>
    <row r="52" spans="1:22" ht="12.75" customHeight="1" thickBot="1" x14ac:dyDescent="0.25">
      <c r="A52" s="771"/>
      <c r="B52" s="772"/>
      <c r="C52" s="772"/>
      <c r="D52" s="772"/>
      <c r="E52" s="773"/>
      <c r="F52" s="68"/>
      <c r="G52" s="348"/>
      <c r="H52" s="388"/>
      <c r="I52" s="347"/>
      <c r="J52" s="347"/>
      <c r="K52" s="389"/>
      <c r="L52" s="33"/>
      <c r="M52" s="41" t="s">
        <v>74</v>
      </c>
      <c r="N52" s="33"/>
      <c r="O52" s="33"/>
      <c r="P52" s="33"/>
      <c r="Q52" s="92"/>
      <c r="R52" s="20"/>
      <c r="S52" s="95"/>
      <c r="T52" s="20"/>
      <c r="U52" s="20"/>
      <c r="V52" s="40"/>
    </row>
    <row r="53" spans="1:22" ht="12.75" customHeight="1" x14ac:dyDescent="0.2">
      <c r="A53" s="400" t="s">
        <v>123</v>
      </c>
      <c r="B53" s="89"/>
      <c r="C53" s="89" t="s">
        <v>87</v>
      </c>
      <c r="D53" s="89"/>
      <c r="E53" s="90" t="s">
        <v>88</v>
      </c>
      <c r="F53" s="68"/>
      <c r="G53" s="348"/>
      <c r="H53" s="388"/>
      <c r="I53" s="347"/>
      <c r="J53" s="347"/>
      <c r="K53" s="389"/>
      <c r="L53" s="33"/>
      <c r="M53" s="135" t="s">
        <v>183</v>
      </c>
      <c r="N53" s="26"/>
      <c r="O53" s="26" t="s">
        <v>107</v>
      </c>
      <c r="P53" s="40" t="s">
        <v>184</v>
      </c>
      <c r="Q53" s="92"/>
      <c r="R53" s="20"/>
      <c r="S53" s="95"/>
      <c r="T53" s="20"/>
      <c r="U53" s="20"/>
      <c r="V53" s="40"/>
    </row>
    <row r="54" spans="1:22" ht="12.75" customHeight="1" x14ac:dyDescent="0.2">
      <c r="A54" s="109" t="s">
        <v>118</v>
      </c>
      <c r="B54" s="37"/>
      <c r="C54" s="37" t="s">
        <v>87</v>
      </c>
      <c r="D54" s="37"/>
      <c r="E54" s="44" t="s">
        <v>88</v>
      </c>
      <c r="F54" s="68"/>
      <c r="G54" s="348"/>
      <c r="H54" s="388"/>
      <c r="I54" s="347"/>
      <c r="J54" s="347"/>
      <c r="K54" s="389"/>
      <c r="M54" s="109"/>
      <c r="N54" s="110"/>
      <c r="O54" s="110" t="s">
        <v>19</v>
      </c>
      <c r="P54" s="40"/>
      <c r="Q54" s="92"/>
      <c r="R54" s="20"/>
      <c r="S54" s="95"/>
      <c r="T54" s="20"/>
      <c r="U54" s="20"/>
      <c r="V54" s="40"/>
    </row>
    <row r="55" spans="1:22" ht="12.75" customHeight="1" x14ac:dyDescent="0.2">
      <c r="A55" s="52" t="s">
        <v>119</v>
      </c>
      <c r="B55" s="37"/>
      <c r="C55" s="37" t="s">
        <v>87</v>
      </c>
      <c r="D55" s="37"/>
      <c r="E55" s="44" t="s">
        <v>88</v>
      </c>
      <c r="F55" s="110"/>
      <c r="G55" s="348"/>
      <c r="H55" s="388"/>
      <c r="I55" s="347"/>
      <c r="J55" s="347"/>
      <c r="K55" s="389"/>
      <c r="M55" s="34"/>
      <c r="N55" s="26"/>
      <c r="O55" s="37" t="s">
        <v>99</v>
      </c>
      <c r="P55" s="40" t="s">
        <v>185</v>
      </c>
      <c r="Q55" s="92"/>
      <c r="R55" s="33"/>
      <c r="S55" s="33"/>
      <c r="T55" s="33"/>
      <c r="U55" s="33"/>
      <c r="V55" s="33"/>
    </row>
    <row r="56" spans="1:22" ht="13.5" customHeight="1" x14ac:dyDescent="0.2">
      <c r="A56" s="52" t="s">
        <v>120</v>
      </c>
      <c r="B56" s="37"/>
      <c r="C56" s="37" t="s">
        <v>87</v>
      </c>
      <c r="D56" s="37"/>
      <c r="E56" s="44" t="s">
        <v>88</v>
      </c>
      <c r="F56" s="110"/>
      <c r="G56" s="378"/>
      <c r="H56" s="379"/>
      <c r="I56" s="379"/>
      <c r="J56" s="379"/>
      <c r="K56" s="387"/>
      <c r="M56" s="189"/>
      <c r="N56" s="37"/>
      <c r="O56" s="40"/>
      <c r="P56" s="40"/>
      <c r="Q56" s="92"/>
      <c r="R56" s="33"/>
      <c r="S56" s="33"/>
      <c r="T56" s="33"/>
      <c r="U56" s="33"/>
      <c r="V56" s="33"/>
    </row>
    <row r="57" spans="1:22" ht="13.5" customHeight="1" x14ac:dyDescent="0.2">
      <c r="A57" s="109" t="s">
        <v>121</v>
      </c>
      <c r="B57" s="37"/>
      <c r="C57" s="37" t="s">
        <v>87</v>
      </c>
      <c r="D57" s="37"/>
      <c r="E57" s="44" t="s">
        <v>88</v>
      </c>
      <c r="F57" s="110"/>
      <c r="G57" s="348"/>
      <c r="H57" s="388"/>
      <c r="I57" s="347"/>
      <c r="J57" s="347"/>
      <c r="K57" s="389"/>
      <c r="M57" s="41" t="s">
        <v>137</v>
      </c>
      <c r="N57" s="53"/>
      <c r="O57" s="20"/>
      <c r="P57" s="33"/>
      <c r="Q57" s="92"/>
      <c r="R57" s="33"/>
      <c r="S57" s="33"/>
      <c r="T57" s="33"/>
      <c r="U57" s="33"/>
      <c r="V57" s="33"/>
    </row>
    <row r="58" spans="1:22" ht="12.75" customHeight="1" x14ac:dyDescent="0.2">
      <c r="A58" s="109" t="s">
        <v>124</v>
      </c>
      <c r="B58" s="37"/>
      <c r="C58" s="37" t="s">
        <v>87</v>
      </c>
      <c r="D58" s="37"/>
      <c r="E58" s="44" t="s">
        <v>88</v>
      </c>
      <c r="F58" s="110"/>
      <c r="G58" s="348"/>
      <c r="H58" s="388"/>
      <c r="I58" s="347"/>
      <c r="J58" s="347"/>
      <c r="K58" s="389"/>
      <c r="M58" s="639" t="s">
        <v>182</v>
      </c>
      <c r="N58" s="640"/>
      <c r="O58" s="37" t="s">
        <v>107</v>
      </c>
      <c r="P58" s="40" t="s">
        <v>186</v>
      </c>
      <c r="Q58" s="42"/>
      <c r="R58" s="33"/>
      <c r="S58" s="33"/>
      <c r="T58" s="33"/>
      <c r="U58" s="33"/>
      <c r="V58" s="33"/>
    </row>
    <row r="59" spans="1:22" ht="13.5" customHeight="1" x14ac:dyDescent="0.2">
      <c r="A59" s="52" t="s">
        <v>122</v>
      </c>
      <c r="B59" s="37"/>
      <c r="C59" s="37" t="s">
        <v>87</v>
      </c>
      <c r="D59" s="37"/>
      <c r="E59" s="44" t="s">
        <v>88</v>
      </c>
      <c r="F59" s="110"/>
      <c r="G59" s="348"/>
      <c r="H59" s="388"/>
      <c r="I59" s="347"/>
      <c r="J59" s="347"/>
      <c r="K59" s="389"/>
      <c r="M59" s="639" t="s">
        <v>56</v>
      </c>
      <c r="N59" s="640"/>
      <c r="O59" s="37" t="s">
        <v>16</v>
      </c>
      <c r="P59" s="40" t="s">
        <v>102</v>
      </c>
      <c r="Q59" s="92"/>
      <c r="R59" s="33"/>
      <c r="S59" s="33"/>
      <c r="T59" s="33"/>
      <c r="U59" s="33"/>
      <c r="V59" s="33"/>
    </row>
    <row r="60" spans="1:22" ht="13.5" customHeight="1" x14ac:dyDescent="0.2">
      <c r="A60" s="52" t="s">
        <v>125</v>
      </c>
      <c r="B60" s="383"/>
      <c r="C60" s="37" t="s">
        <v>87</v>
      </c>
      <c r="D60" s="37"/>
      <c r="E60" s="44" t="s">
        <v>88</v>
      </c>
      <c r="F60" s="110"/>
      <c r="G60" s="348"/>
      <c r="H60" s="388"/>
      <c r="I60" s="347"/>
      <c r="J60" s="347"/>
      <c r="K60" s="389"/>
      <c r="M60" s="52" t="s">
        <v>117</v>
      </c>
      <c r="N60" s="37"/>
      <c r="O60" s="37" t="s">
        <v>19</v>
      </c>
      <c r="P60" s="40" t="s">
        <v>103</v>
      </c>
      <c r="Q60" s="92"/>
      <c r="R60" s="33"/>
      <c r="S60" s="33"/>
      <c r="T60" s="33"/>
      <c r="U60" s="33"/>
      <c r="V60" s="33"/>
    </row>
    <row r="61" spans="1:22" ht="13.5" customHeight="1" x14ac:dyDescent="0.2">
      <c r="A61" s="401" t="s">
        <v>126</v>
      </c>
      <c r="B61" s="169"/>
      <c r="C61" s="37" t="s">
        <v>87</v>
      </c>
      <c r="D61" s="37"/>
      <c r="E61" s="44" t="s">
        <v>88</v>
      </c>
      <c r="F61" s="110"/>
      <c r="G61" s="348"/>
      <c r="H61" s="388"/>
      <c r="I61" s="347"/>
      <c r="J61" s="347"/>
      <c r="K61" s="389"/>
      <c r="M61" s="194"/>
      <c r="N61" s="37"/>
      <c r="O61" s="40" t="s">
        <v>99</v>
      </c>
      <c r="P61" s="40" t="s">
        <v>59</v>
      </c>
      <c r="Q61" s="92"/>
      <c r="R61" s="33"/>
      <c r="S61" s="33"/>
      <c r="T61" s="33"/>
      <c r="U61" s="33"/>
      <c r="V61" s="33"/>
    </row>
    <row r="62" spans="1:22" ht="12.75" customHeight="1" x14ac:dyDescent="0.2">
      <c r="A62" s="401" t="s">
        <v>127</v>
      </c>
      <c r="B62" s="169"/>
      <c r="C62" s="37" t="s">
        <v>87</v>
      </c>
      <c r="D62" s="37"/>
      <c r="E62" s="44" t="s">
        <v>88</v>
      </c>
      <c r="F62" s="110"/>
      <c r="G62" s="107"/>
      <c r="H62" s="108"/>
      <c r="I62" s="37"/>
      <c r="J62" s="68"/>
      <c r="K62" s="241"/>
      <c r="M62" s="194"/>
      <c r="N62" s="37"/>
      <c r="O62" s="40"/>
      <c r="P62" s="40"/>
      <c r="Q62" s="92"/>
      <c r="R62" s="33"/>
      <c r="S62" s="33"/>
      <c r="T62" s="33"/>
      <c r="U62" s="33"/>
      <c r="V62" s="33"/>
    </row>
    <row r="63" spans="1:22" ht="12.75" customHeight="1" x14ac:dyDescent="0.2">
      <c r="A63" s="401" t="s">
        <v>128</v>
      </c>
      <c r="B63" s="169"/>
      <c r="C63" s="37" t="s">
        <v>87</v>
      </c>
      <c r="D63" s="37"/>
      <c r="E63" s="44" t="s">
        <v>88</v>
      </c>
      <c r="F63" s="110"/>
      <c r="G63" s="345"/>
      <c r="H63" s="346"/>
      <c r="I63" s="347"/>
      <c r="J63" s="347"/>
      <c r="K63" s="389"/>
      <c r="L63" s="33"/>
      <c r="M63" s="41" t="s">
        <v>215</v>
      </c>
      <c r="N63" s="53"/>
      <c r="O63" s="53"/>
      <c r="P63" s="136"/>
      <c r="Q63" s="92"/>
      <c r="R63" s="33"/>
      <c r="S63" s="37"/>
      <c r="T63" s="26"/>
      <c r="U63" s="40"/>
      <c r="V63" s="111"/>
    </row>
    <row r="64" spans="1:22" ht="15" customHeight="1" x14ac:dyDescent="0.2">
      <c r="A64" s="401" t="s">
        <v>129</v>
      </c>
      <c r="B64" s="169"/>
      <c r="C64" s="169" t="s">
        <v>87</v>
      </c>
      <c r="D64" s="169"/>
      <c r="E64" s="170" t="s">
        <v>88</v>
      </c>
      <c r="F64" s="110"/>
      <c r="G64" s="345"/>
      <c r="H64" s="346"/>
      <c r="I64" s="347"/>
      <c r="J64" s="347"/>
      <c r="K64" s="389"/>
      <c r="L64" s="33"/>
      <c r="M64" s="135" t="s">
        <v>149</v>
      </c>
      <c r="N64" s="26"/>
      <c r="O64" s="26" t="s">
        <v>107</v>
      </c>
      <c r="P64" s="40" t="s">
        <v>212</v>
      </c>
      <c r="Q64" s="92"/>
      <c r="R64" s="33"/>
      <c r="S64" s="33"/>
      <c r="T64" s="33"/>
      <c r="U64" s="33"/>
      <c r="V64" s="33"/>
    </row>
    <row r="65" spans="1:17" ht="12.75" customHeight="1" x14ac:dyDescent="0.2">
      <c r="A65" s="733" t="s">
        <v>12</v>
      </c>
      <c r="B65" s="760"/>
      <c r="C65" s="760"/>
      <c r="D65" s="760"/>
      <c r="E65" s="761"/>
      <c r="F65" s="110"/>
      <c r="G65" s="348"/>
      <c r="H65" s="347"/>
      <c r="I65" s="347"/>
      <c r="J65" s="347"/>
      <c r="K65" s="389"/>
      <c r="L65" s="33"/>
      <c r="M65" s="135" t="s">
        <v>150</v>
      </c>
      <c r="N65" s="26"/>
      <c r="O65" s="26" t="s">
        <v>107</v>
      </c>
      <c r="P65" s="40" t="s">
        <v>213</v>
      </c>
      <c r="Q65" s="92"/>
    </row>
    <row r="66" spans="1:17" x14ac:dyDescent="0.2">
      <c r="A66" s="733"/>
      <c r="B66" s="760"/>
      <c r="C66" s="760"/>
      <c r="D66" s="760"/>
      <c r="E66" s="761"/>
      <c r="F66" s="68"/>
      <c r="G66" s="345"/>
      <c r="H66" s="347"/>
      <c r="I66" s="347"/>
      <c r="J66" s="347"/>
      <c r="K66" s="389"/>
      <c r="L66" s="33"/>
      <c r="M66" s="135" t="s">
        <v>151</v>
      </c>
      <c r="N66" s="26"/>
      <c r="O66" s="26" t="s">
        <v>107</v>
      </c>
      <c r="P66" s="40" t="s">
        <v>214</v>
      </c>
      <c r="Q66" s="92"/>
    </row>
    <row r="67" spans="1:17" x14ac:dyDescent="0.2">
      <c r="A67" s="402"/>
      <c r="B67" s="403"/>
      <c r="C67" s="37"/>
      <c r="D67" s="37"/>
      <c r="E67" s="241"/>
      <c r="F67" s="68"/>
      <c r="G67" s="348"/>
      <c r="H67" s="388"/>
      <c r="I67" s="347"/>
      <c r="J67" s="347"/>
      <c r="K67" s="389"/>
      <c r="L67" s="33"/>
      <c r="M67" s="135"/>
      <c r="N67" s="26"/>
      <c r="O67" s="26"/>
      <c r="P67" s="40"/>
      <c r="Q67" s="92"/>
    </row>
    <row r="68" spans="1:17" x14ac:dyDescent="0.2">
      <c r="A68" s="52">
        <v>52567</v>
      </c>
      <c r="B68" s="37" t="s">
        <v>133</v>
      </c>
      <c r="C68" s="37" t="s">
        <v>132</v>
      </c>
      <c r="D68" s="37"/>
      <c r="E68" s="241" t="s">
        <v>135</v>
      </c>
      <c r="G68" s="52"/>
      <c r="H68" s="392"/>
      <c r="I68" s="37"/>
      <c r="J68" s="37"/>
      <c r="K68" s="241"/>
      <c r="M68" s="41" t="s">
        <v>152</v>
      </c>
      <c r="N68" s="53"/>
      <c r="O68" s="53"/>
      <c r="P68" s="33"/>
      <c r="Q68" s="42"/>
    </row>
    <row r="69" spans="1:17" ht="12.75" customHeight="1" thickBot="1" x14ac:dyDescent="0.25">
      <c r="A69" s="52"/>
      <c r="B69" s="37"/>
      <c r="C69" s="37"/>
      <c r="D69" s="37"/>
      <c r="E69" s="241"/>
      <c r="G69" s="52"/>
      <c r="H69" s="392"/>
      <c r="I69" s="37"/>
      <c r="J69" s="37"/>
      <c r="K69" s="241"/>
      <c r="M69" s="135" t="s">
        <v>153</v>
      </c>
      <c r="N69" s="26"/>
      <c r="O69" s="26" t="s">
        <v>107</v>
      </c>
      <c r="P69" s="26" t="s">
        <v>148</v>
      </c>
      <c r="Q69" s="99"/>
    </row>
    <row r="70" spans="1:17" ht="12.75" customHeight="1" x14ac:dyDescent="0.3">
      <c r="A70" s="390"/>
      <c r="B70" s="68"/>
      <c r="C70" s="68"/>
      <c r="D70" s="68"/>
      <c r="E70" s="391"/>
      <c r="G70" s="404"/>
      <c r="H70" s="765" t="s">
        <v>172</v>
      </c>
      <c r="I70" s="765"/>
      <c r="J70" s="765"/>
      <c r="K70" s="766"/>
      <c r="M70" s="135" t="s">
        <v>147</v>
      </c>
      <c r="N70" s="26"/>
      <c r="O70" s="26"/>
      <c r="P70" s="26"/>
      <c r="Q70" s="99"/>
    </row>
    <row r="71" spans="1:17" ht="12.75" customHeight="1" thickBot="1" x14ac:dyDescent="0.25">
      <c r="A71" s="402"/>
      <c r="B71" s="403"/>
      <c r="C71" s="37"/>
      <c r="D71" s="37"/>
      <c r="E71" s="241"/>
      <c r="F71" s="68"/>
      <c r="G71" s="405"/>
      <c r="H71" s="767"/>
      <c r="I71" s="767"/>
      <c r="J71" s="767"/>
      <c r="K71" s="768"/>
      <c r="M71" s="135" t="s">
        <v>181</v>
      </c>
      <c r="N71" s="26"/>
      <c r="O71" s="26"/>
      <c r="P71" s="26"/>
      <c r="Q71" s="42"/>
    </row>
    <row r="72" spans="1:17" x14ac:dyDescent="0.2">
      <c r="A72" s="52"/>
      <c r="B72" s="37"/>
      <c r="C72" s="37"/>
      <c r="D72" s="37"/>
      <c r="E72" s="241"/>
      <c r="G72" s="474">
        <v>92638</v>
      </c>
      <c r="H72" s="113" t="s">
        <v>191</v>
      </c>
      <c r="I72" s="475" t="s">
        <v>192</v>
      </c>
      <c r="J72" s="476"/>
      <c r="K72" s="477" t="s">
        <v>201</v>
      </c>
      <c r="M72" s="135" t="s">
        <v>154</v>
      </c>
      <c r="N72" s="26"/>
      <c r="O72" s="26"/>
      <c r="P72" s="26"/>
      <c r="Q72" s="42"/>
    </row>
    <row r="73" spans="1:17" ht="12.75" customHeight="1" x14ac:dyDescent="0.2">
      <c r="A73" s="390"/>
      <c r="B73" s="68"/>
      <c r="C73" s="68"/>
      <c r="D73" s="68"/>
      <c r="E73" s="391"/>
      <c r="G73" s="639">
        <v>90204</v>
      </c>
      <c r="H73" s="640" t="s">
        <v>200</v>
      </c>
      <c r="I73" s="640" t="s">
        <v>199</v>
      </c>
      <c r="J73" s="640"/>
      <c r="K73" s="44" t="s">
        <v>130</v>
      </c>
      <c r="M73" s="135"/>
      <c r="N73" s="26"/>
      <c r="O73" s="26"/>
      <c r="P73" s="26"/>
      <c r="Q73" s="42"/>
    </row>
    <row r="74" spans="1:17" ht="13.5" customHeight="1" x14ac:dyDescent="0.2">
      <c r="A74" s="390"/>
      <c r="B74" s="68"/>
      <c r="C74" s="68"/>
      <c r="D74" s="68"/>
      <c r="E74" s="391"/>
      <c r="G74" s="348">
        <v>91913</v>
      </c>
      <c r="H74" s="388" t="s">
        <v>194</v>
      </c>
      <c r="I74" s="347" t="s">
        <v>195</v>
      </c>
      <c r="J74" s="347"/>
      <c r="K74" s="389" t="s">
        <v>193</v>
      </c>
      <c r="M74" s="644" t="s">
        <v>229</v>
      </c>
      <c r="N74" s="645"/>
      <c r="O74" s="645"/>
      <c r="P74" s="643" t="s">
        <v>230</v>
      </c>
      <c r="Q74" s="99"/>
    </row>
    <row r="75" spans="1:17" ht="13.5" thickBot="1" x14ac:dyDescent="0.25">
      <c r="A75" s="406"/>
      <c r="B75" s="139"/>
      <c r="C75" s="139"/>
      <c r="D75" s="139"/>
      <c r="E75" s="407"/>
      <c r="G75" s="52">
        <v>92323</v>
      </c>
      <c r="H75" s="392" t="s">
        <v>206</v>
      </c>
      <c r="I75" s="37" t="s">
        <v>207</v>
      </c>
      <c r="J75" s="37"/>
      <c r="K75" s="241" t="s">
        <v>233</v>
      </c>
      <c r="M75" s="642" t="s">
        <v>237</v>
      </c>
      <c r="P75" s="643"/>
      <c r="Q75" s="92"/>
    </row>
    <row r="76" spans="1:17" ht="12.75" customHeight="1" x14ac:dyDescent="0.2">
      <c r="A76" s="733" t="s">
        <v>54</v>
      </c>
      <c r="B76" s="734"/>
      <c r="C76" s="734"/>
      <c r="D76" s="734"/>
      <c r="E76" s="735"/>
      <c r="G76" s="52">
        <v>90210</v>
      </c>
      <c r="H76" s="392" t="s">
        <v>235</v>
      </c>
      <c r="I76" s="37" t="s">
        <v>199</v>
      </c>
      <c r="J76" s="37"/>
      <c r="K76" s="241" t="s">
        <v>234</v>
      </c>
      <c r="M76" s="642" t="s">
        <v>236</v>
      </c>
      <c r="N76" s="643"/>
      <c r="O76" s="643"/>
      <c r="P76" s="643"/>
      <c r="Q76" s="641"/>
    </row>
    <row r="77" spans="1:17" ht="13.5" thickBot="1" x14ac:dyDescent="0.25">
      <c r="A77" s="736"/>
      <c r="B77" s="737"/>
      <c r="C77" s="737"/>
      <c r="D77" s="737"/>
      <c r="E77" s="738"/>
      <c r="G77" s="52"/>
      <c r="H77" s="37"/>
      <c r="I77" s="37"/>
      <c r="J77" s="448"/>
      <c r="K77" s="241"/>
      <c r="M77" s="646" t="s">
        <v>225</v>
      </c>
      <c r="N77" s="647"/>
      <c r="O77" s="647"/>
      <c r="P77" s="40"/>
      <c r="Q77" s="641"/>
    </row>
    <row r="78" spans="1:17" ht="13.5" thickBot="1" x14ac:dyDescent="0.25">
      <c r="A78" s="408"/>
      <c r="B78" s="138"/>
      <c r="C78" s="138"/>
      <c r="D78" s="138"/>
      <c r="E78" s="409"/>
      <c r="G78" s="408"/>
      <c r="H78" s="138"/>
      <c r="I78" s="138"/>
      <c r="J78" s="449"/>
      <c r="K78" s="450"/>
      <c r="M78" s="118" t="s">
        <v>231</v>
      </c>
      <c r="N78" s="137"/>
      <c r="O78" s="137"/>
      <c r="P78" s="137" t="s">
        <v>232</v>
      </c>
      <c r="Q78" s="43"/>
    </row>
    <row r="79" spans="1:17" x14ac:dyDescent="0.2">
      <c r="A79" s="68"/>
      <c r="B79" s="68"/>
      <c r="C79" s="68"/>
      <c r="D79" s="68"/>
      <c r="E79" s="68"/>
      <c r="G79" s="110"/>
      <c r="H79" s="110"/>
      <c r="I79" s="37"/>
      <c r="J79" s="110"/>
      <c r="K79" s="68"/>
    </row>
    <row r="80" spans="1:17" x14ac:dyDescent="0.2">
      <c r="A80" s="68"/>
      <c r="B80" s="68"/>
      <c r="C80" s="68"/>
      <c r="D80" s="68"/>
      <c r="E80" s="68"/>
      <c r="G80" s="37"/>
      <c r="H80" s="37"/>
      <c r="I80" s="37"/>
      <c r="J80" s="110"/>
      <c r="K80" s="68"/>
    </row>
    <row r="81" spans="1:11" x14ac:dyDescent="0.2">
      <c r="A81" s="68"/>
      <c r="B81" s="68"/>
      <c r="C81" s="68"/>
      <c r="D81" s="68"/>
      <c r="E81" s="68"/>
      <c r="G81" s="37"/>
      <c r="H81" s="37"/>
      <c r="I81" s="37"/>
      <c r="J81" s="37"/>
      <c r="K81" s="68"/>
    </row>
    <row r="82" spans="1:11" x14ac:dyDescent="0.2">
      <c r="A82" s="68"/>
      <c r="B82" s="37"/>
      <c r="C82" s="37"/>
      <c r="D82" s="37"/>
      <c r="E82" s="37"/>
      <c r="F82" s="68"/>
      <c r="G82" s="37"/>
      <c r="H82" s="37"/>
      <c r="I82" s="37"/>
      <c r="J82" s="37"/>
      <c r="K82" s="68"/>
    </row>
    <row r="83" spans="1:11" x14ac:dyDescent="0.2">
      <c r="A83" s="68"/>
      <c r="B83" s="68"/>
      <c r="C83" s="68"/>
      <c r="D83" s="68"/>
      <c r="E83" s="68"/>
      <c r="F83" s="68"/>
      <c r="G83" s="37"/>
      <c r="H83" s="37"/>
      <c r="I83" s="37"/>
      <c r="J83" s="37"/>
      <c r="K83" s="68"/>
    </row>
    <row r="84" spans="1:11" x14ac:dyDescent="0.2">
      <c r="A84" s="68"/>
      <c r="B84" s="68"/>
      <c r="C84" s="68"/>
      <c r="D84" s="68"/>
      <c r="E84" s="68"/>
      <c r="F84" s="68"/>
      <c r="K84" s="100" t="s">
        <v>188</v>
      </c>
    </row>
    <row r="85" spans="1:11" x14ac:dyDescent="0.2">
      <c r="A85" s="68"/>
      <c r="B85" s="68"/>
      <c r="C85" s="68"/>
      <c r="D85" s="68"/>
      <c r="E85" s="68"/>
      <c r="F85" s="37"/>
    </row>
    <row r="86" spans="1:11" x14ac:dyDescent="0.2">
      <c r="A86" s="68"/>
      <c r="B86" s="110"/>
      <c r="C86" s="110"/>
      <c r="D86" s="110"/>
      <c r="E86" s="110"/>
      <c r="F86" s="68"/>
    </row>
    <row r="87" spans="1:11" x14ac:dyDescent="0.2">
      <c r="A87" s="68"/>
      <c r="B87" s="110"/>
      <c r="C87" s="110"/>
      <c r="D87" s="110"/>
      <c r="E87" s="110"/>
      <c r="F87" s="68"/>
    </row>
    <row r="88" spans="1:11" x14ac:dyDescent="0.2">
      <c r="A88" s="68"/>
      <c r="B88" s="68"/>
      <c r="C88" s="68"/>
      <c r="D88" s="68"/>
      <c r="E88" s="68"/>
      <c r="F88" s="68"/>
    </row>
    <row r="89" spans="1:11" x14ac:dyDescent="0.2">
      <c r="A89" s="68"/>
      <c r="B89" s="68"/>
      <c r="C89" s="68"/>
      <c r="D89" s="68"/>
      <c r="E89" s="68"/>
      <c r="F89" s="110"/>
    </row>
    <row r="90" spans="1:11" x14ac:dyDescent="0.2">
      <c r="F90" s="110"/>
    </row>
    <row r="91" spans="1:11" x14ac:dyDescent="0.2">
      <c r="F91" s="68"/>
    </row>
    <row r="92" spans="1:11" x14ac:dyDescent="0.2">
      <c r="F92" s="68"/>
    </row>
    <row r="126" spans="1:5" x14ac:dyDescent="0.2">
      <c r="A126" s="730" t="s">
        <v>13</v>
      </c>
      <c r="B126" s="731"/>
      <c r="C126" s="731"/>
      <c r="D126" s="731"/>
      <c r="E126" s="732"/>
    </row>
    <row r="127" spans="1:5" x14ac:dyDescent="0.2">
      <c r="A127" s="730"/>
      <c r="B127" s="731"/>
      <c r="C127" s="731"/>
      <c r="D127" s="731"/>
      <c r="E127" s="732"/>
    </row>
    <row r="128" spans="1:5" x14ac:dyDescent="0.2">
      <c r="A128" s="730"/>
      <c r="B128" s="731"/>
      <c r="C128" s="731"/>
      <c r="D128" s="731"/>
      <c r="E128" s="732"/>
    </row>
    <row r="129" spans="1:5" ht="20.25" x14ac:dyDescent="0.2">
      <c r="A129" s="107" t="s">
        <v>14</v>
      </c>
      <c r="B129" s="68"/>
      <c r="C129" s="68"/>
      <c r="D129" s="68"/>
      <c r="E129" s="410"/>
    </row>
    <row r="130" spans="1:5" x14ac:dyDescent="0.2">
      <c r="A130" s="726" t="s">
        <v>15</v>
      </c>
      <c r="B130" s="727"/>
      <c r="C130" s="110" t="s">
        <v>16</v>
      </c>
      <c r="D130" s="110" t="s">
        <v>17</v>
      </c>
      <c r="E130" s="391"/>
    </row>
    <row r="131" spans="1:5" x14ac:dyDescent="0.2">
      <c r="A131" s="726" t="s">
        <v>18</v>
      </c>
      <c r="B131" s="727"/>
      <c r="C131" s="110" t="s">
        <v>19</v>
      </c>
      <c r="D131" s="110" t="s">
        <v>20</v>
      </c>
      <c r="E131" s="391"/>
    </row>
    <row r="132" spans="1:5" x14ac:dyDescent="0.2">
      <c r="A132" s="107"/>
      <c r="B132" s="110" t="s">
        <v>21</v>
      </c>
      <c r="C132" s="110" t="s">
        <v>16</v>
      </c>
      <c r="D132" s="110" t="s">
        <v>22</v>
      </c>
      <c r="E132" s="391"/>
    </row>
    <row r="133" spans="1:5" x14ac:dyDescent="0.2">
      <c r="A133" s="107" t="s">
        <v>23</v>
      </c>
      <c r="B133" s="68"/>
      <c r="C133" s="68"/>
      <c r="D133" s="68"/>
      <c r="E133" s="391"/>
    </row>
    <row r="134" spans="1:5" x14ac:dyDescent="0.2">
      <c r="A134" s="726" t="s">
        <v>24</v>
      </c>
      <c r="B134" s="727"/>
      <c r="C134" s="110" t="s">
        <v>16</v>
      </c>
      <c r="D134" s="37" t="s">
        <v>25</v>
      </c>
      <c r="E134" s="391"/>
    </row>
    <row r="135" spans="1:5" x14ac:dyDescent="0.2">
      <c r="A135" s="726" t="s">
        <v>26</v>
      </c>
      <c r="B135" s="727"/>
      <c r="C135" s="110" t="s">
        <v>19</v>
      </c>
      <c r="D135" s="37" t="s">
        <v>27</v>
      </c>
      <c r="E135" s="391"/>
    </row>
    <row r="136" spans="1:5" x14ac:dyDescent="0.2">
      <c r="A136" s="107" t="s">
        <v>28</v>
      </c>
      <c r="B136" s="68"/>
      <c r="C136" s="68"/>
      <c r="D136" s="68"/>
      <c r="E136" s="391"/>
    </row>
    <row r="137" spans="1:5" x14ac:dyDescent="0.2">
      <c r="A137" s="726" t="s">
        <v>29</v>
      </c>
      <c r="B137" s="727"/>
      <c r="C137" s="110" t="s">
        <v>16</v>
      </c>
      <c r="D137" s="37" t="s">
        <v>30</v>
      </c>
      <c r="E137" s="391"/>
    </row>
    <row r="138" spans="1:5" x14ac:dyDescent="0.2">
      <c r="A138" s="726" t="s">
        <v>31</v>
      </c>
      <c r="B138" s="727"/>
      <c r="C138" s="110" t="s">
        <v>19</v>
      </c>
      <c r="D138" s="37" t="s">
        <v>32</v>
      </c>
      <c r="E138" s="391"/>
    </row>
    <row r="139" spans="1:5" x14ac:dyDescent="0.2">
      <c r="A139" s="390"/>
      <c r="B139" s="110" t="s">
        <v>21</v>
      </c>
      <c r="C139" s="110" t="s">
        <v>16</v>
      </c>
      <c r="D139" s="37" t="s">
        <v>33</v>
      </c>
      <c r="E139" s="391"/>
    </row>
    <row r="140" spans="1:5" x14ac:dyDescent="0.2">
      <c r="A140" s="107" t="s">
        <v>34</v>
      </c>
      <c r="B140" s="68"/>
      <c r="C140" s="68"/>
      <c r="D140" s="68"/>
      <c r="E140" s="391"/>
    </row>
    <row r="141" spans="1:5" x14ac:dyDescent="0.2">
      <c r="A141" s="726" t="s">
        <v>35</v>
      </c>
      <c r="B141" s="727"/>
      <c r="C141" s="110" t="s">
        <v>16</v>
      </c>
      <c r="D141" s="37" t="s">
        <v>36</v>
      </c>
      <c r="E141" s="391"/>
    </row>
    <row r="142" spans="1:5" x14ac:dyDescent="0.2">
      <c r="A142" s="726" t="s">
        <v>37</v>
      </c>
      <c r="B142" s="727"/>
      <c r="C142" s="110" t="s">
        <v>19</v>
      </c>
      <c r="D142" s="37" t="s">
        <v>38</v>
      </c>
      <c r="E142" s="391"/>
    </row>
    <row r="143" spans="1:5" x14ac:dyDescent="0.2">
      <c r="A143" s="107" t="s">
        <v>39</v>
      </c>
      <c r="B143" s="68"/>
      <c r="C143" s="68"/>
      <c r="D143" s="68"/>
      <c r="E143" s="391"/>
    </row>
    <row r="144" spans="1:5" x14ac:dyDescent="0.2">
      <c r="A144" s="726" t="s">
        <v>40</v>
      </c>
      <c r="B144" s="727"/>
      <c r="C144" s="110" t="s">
        <v>16</v>
      </c>
      <c r="D144" s="37" t="s">
        <v>41</v>
      </c>
      <c r="E144" s="391"/>
    </row>
    <row r="145" spans="1:5" x14ac:dyDescent="0.2">
      <c r="A145" s="726" t="s">
        <v>42</v>
      </c>
      <c r="B145" s="727"/>
      <c r="C145" s="110" t="s">
        <v>19</v>
      </c>
      <c r="D145" s="37" t="s">
        <v>43</v>
      </c>
      <c r="E145" s="391"/>
    </row>
    <row r="146" spans="1:5" x14ac:dyDescent="0.2">
      <c r="A146" s="107" t="s">
        <v>44</v>
      </c>
      <c r="B146" s="68"/>
      <c r="C146" s="68"/>
      <c r="D146" s="68"/>
      <c r="E146" s="391"/>
    </row>
    <row r="147" spans="1:5" x14ac:dyDescent="0.2">
      <c r="A147" s="726" t="s">
        <v>45</v>
      </c>
      <c r="B147" s="727"/>
      <c r="C147" s="110" t="s">
        <v>16</v>
      </c>
      <c r="D147" s="37" t="s">
        <v>46</v>
      </c>
      <c r="E147" s="391"/>
    </row>
    <row r="148" spans="1:5" ht="13.5" thickBot="1" x14ac:dyDescent="0.25">
      <c r="A148" s="728" t="s">
        <v>47</v>
      </c>
      <c r="B148" s="729"/>
      <c r="C148" s="23" t="s">
        <v>19</v>
      </c>
      <c r="D148" s="138" t="s">
        <v>48</v>
      </c>
      <c r="E148" s="407"/>
    </row>
  </sheetData>
  <mergeCells count="25">
    <mergeCell ref="H70:K71"/>
    <mergeCell ref="A65:E66"/>
    <mergeCell ref="A51:E52"/>
    <mergeCell ref="A1:E2"/>
    <mergeCell ref="G1:K2"/>
    <mergeCell ref="M6:Q17"/>
    <mergeCell ref="M18:Q20"/>
    <mergeCell ref="M21:Q21"/>
    <mergeCell ref="M22:Q23"/>
    <mergeCell ref="G45:K46"/>
    <mergeCell ref="G39:K40"/>
    <mergeCell ref="A134:B134"/>
    <mergeCell ref="A130:B130"/>
    <mergeCell ref="A131:B131"/>
    <mergeCell ref="A126:E128"/>
    <mergeCell ref="A76:E77"/>
    <mergeCell ref="A135:B135"/>
    <mergeCell ref="A148:B148"/>
    <mergeCell ref="A137:B137"/>
    <mergeCell ref="A138:B138"/>
    <mergeCell ref="A145:B145"/>
    <mergeCell ref="A144:B144"/>
    <mergeCell ref="A141:B141"/>
    <mergeCell ref="A142:B142"/>
    <mergeCell ref="A147:B147"/>
  </mergeCells>
  <phoneticPr fontId="0" type="noConversion"/>
  <pageMargins left="0.31496062992125984" right="0.19685039370078741" top="0.23622047244094491" bottom="0" header="0.15748031496062992" footer="0.19685039370078741"/>
  <pageSetup paperSize="9" scale="57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9"/>
  <sheetViews>
    <sheetView tabSelected="1" workbookViewId="0">
      <selection activeCell="B129" sqref="B129"/>
    </sheetView>
  </sheetViews>
  <sheetFormatPr defaultRowHeight="12.75" x14ac:dyDescent="0.2"/>
  <cols>
    <col min="1" max="1" width="8.5703125" style="661" bestFit="1" customWidth="1"/>
    <col min="2" max="2" width="11.85546875" style="661" bestFit="1" customWidth="1"/>
    <col min="3" max="3" width="15.28515625" style="661" bestFit="1" customWidth="1"/>
    <col min="4" max="4" width="108" style="661" bestFit="1" customWidth="1"/>
  </cols>
  <sheetData>
    <row r="1" spans="1:4" x14ac:dyDescent="0.2">
      <c r="A1" s="661" t="s">
        <v>240</v>
      </c>
      <c r="B1" s="661" t="s">
        <v>241</v>
      </c>
      <c r="C1" s="661" t="s">
        <v>60</v>
      </c>
      <c r="D1" s="661" t="s">
        <v>242</v>
      </c>
    </row>
    <row r="2" spans="1:4" x14ac:dyDescent="0.2">
      <c r="A2" s="661">
        <v>50248</v>
      </c>
      <c r="B2" s="661" t="s">
        <v>312</v>
      </c>
      <c r="C2" s="661" t="s">
        <v>228</v>
      </c>
      <c r="D2" s="661" t="s">
        <v>306</v>
      </c>
    </row>
    <row r="3" spans="1:4" x14ac:dyDescent="0.2">
      <c r="A3" s="661">
        <v>50249</v>
      </c>
      <c r="B3" s="661" t="s">
        <v>318</v>
      </c>
      <c r="C3" s="661" t="s">
        <v>228</v>
      </c>
      <c r="D3" s="661" t="s">
        <v>306</v>
      </c>
    </row>
    <row r="4" spans="1:4" x14ac:dyDescent="0.2">
      <c r="A4" s="661">
        <v>50251</v>
      </c>
      <c r="B4" s="661" t="s">
        <v>313</v>
      </c>
      <c r="C4" s="661" t="s">
        <v>228</v>
      </c>
      <c r="D4" s="661" t="s">
        <v>306</v>
      </c>
    </row>
    <row r="5" spans="1:4" x14ac:dyDescent="0.2">
      <c r="A5" s="661">
        <v>50252</v>
      </c>
      <c r="B5" s="661" t="s">
        <v>315</v>
      </c>
      <c r="C5" s="661" t="s">
        <v>228</v>
      </c>
      <c r="D5" s="661" t="s">
        <v>306</v>
      </c>
    </row>
    <row r="6" spans="1:4" x14ac:dyDescent="0.2">
      <c r="A6" s="661">
        <v>50253</v>
      </c>
      <c r="B6" s="661" t="s">
        <v>317</v>
      </c>
      <c r="C6" s="661" t="s">
        <v>228</v>
      </c>
      <c r="D6" s="661" t="s">
        <v>306</v>
      </c>
    </row>
    <row r="7" spans="1:4" x14ac:dyDescent="0.2">
      <c r="A7" s="661">
        <v>50287</v>
      </c>
      <c r="B7" s="661" t="s">
        <v>321</v>
      </c>
      <c r="C7" s="661" t="s">
        <v>228</v>
      </c>
      <c r="D7" s="661" t="s">
        <v>306</v>
      </c>
    </row>
    <row r="8" spans="1:4" x14ac:dyDescent="0.2">
      <c r="A8" s="661">
        <v>50288</v>
      </c>
      <c r="B8" s="661" t="s">
        <v>351</v>
      </c>
      <c r="C8" s="661" t="s">
        <v>228</v>
      </c>
      <c r="D8" s="661" t="s">
        <v>306</v>
      </c>
    </row>
    <row r="9" spans="1:4" x14ac:dyDescent="0.2">
      <c r="A9" s="661">
        <v>50289</v>
      </c>
      <c r="B9" s="661" t="s">
        <v>352</v>
      </c>
      <c r="C9" s="661" t="s">
        <v>228</v>
      </c>
      <c r="D9" s="661" t="s">
        <v>306</v>
      </c>
    </row>
    <row r="10" spans="1:4" x14ac:dyDescent="0.2">
      <c r="A10" s="661">
        <v>50290</v>
      </c>
      <c r="B10" s="661" t="s">
        <v>314</v>
      </c>
      <c r="C10" s="661" t="s">
        <v>228</v>
      </c>
      <c r="D10" s="661" t="s">
        <v>306</v>
      </c>
    </row>
    <row r="11" spans="1:4" x14ac:dyDescent="0.2">
      <c r="A11" s="661">
        <v>50291</v>
      </c>
      <c r="B11" s="661" t="s">
        <v>353</v>
      </c>
      <c r="C11" s="661" t="s">
        <v>228</v>
      </c>
      <c r="D11" s="661" t="s">
        <v>306</v>
      </c>
    </row>
    <row r="12" spans="1:4" x14ac:dyDescent="0.2">
      <c r="A12" s="661">
        <v>50292</v>
      </c>
      <c r="B12" s="661" t="s">
        <v>322</v>
      </c>
      <c r="C12" s="661" t="s">
        <v>228</v>
      </c>
      <c r="D12" s="661" t="s">
        <v>306</v>
      </c>
    </row>
    <row r="13" spans="1:4" x14ac:dyDescent="0.2">
      <c r="A13" s="661">
        <v>50301</v>
      </c>
      <c r="B13" s="661" t="s">
        <v>205</v>
      </c>
      <c r="C13" s="661" t="s">
        <v>228</v>
      </c>
      <c r="D13" s="661" t="s">
        <v>272</v>
      </c>
    </row>
    <row r="14" spans="1:4" x14ac:dyDescent="0.2">
      <c r="A14" s="661">
        <v>50301</v>
      </c>
      <c r="B14" s="108" t="s">
        <v>205</v>
      </c>
      <c r="C14" s="108" t="s">
        <v>296</v>
      </c>
      <c r="D14" s="668" t="s">
        <v>294</v>
      </c>
    </row>
    <row r="15" spans="1:4" x14ac:dyDescent="0.2">
      <c r="A15" s="661">
        <v>50302</v>
      </c>
      <c r="B15" s="108" t="s">
        <v>354</v>
      </c>
      <c r="C15" s="108" t="s">
        <v>228</v>
      </c>
      <c r="D15" s="661" t="s">
        <v>272</v>
      </c>
    </row>
    <row r="16" spans="1:4" x14ac:dyDescent="0.2">
      <c r="A16" s="661">
        <v>50303</v>
      </c>
      <c r="B16" s="661" t="s">
        <v>282</v>
      </c>
      <c r="C16" s="661" t="s">
        <v>228</v>
      </c>
      <c r="D16" s="661" t="s">
        <v>272</v>
      </c>
    </row>
    <row r="17" spans="1:4" x14ac:dyDescent="0.2">
      <c r="A17" s="661">
        <v>50304</v>
      </c>
      <c r="B17" s="661" t="s">
        <v>227</v>
      </c>
      <c r="C17" s="661" t="s">
        <v>228</v>
      </c>
      <c r="D17" s="661" t="s">
        <v>272</v>
      </c>
    </row>
    <row r="18" spans="1:4" x14ac:dyDescent="0.2">
      <c r="A18" s="661">
        <v>50304</v>
      </c>
      <c r="B18" s="108" t="s">
        <v>227</v>
      </c>
      <c r="C18" s="108" t="s">
        <v>228</v>
      </c>
      <c r="D18" s="666" t="s">
        <v>295</v>
      </c>
    </row>
    <row r="19" spans="1:4" x14ac:dyDescent="0.2">
      <c r="A19" s="661">
        <v>50305</v>
      </c>
      <c r="B19" s="661" t="s">
        <v>307</v>
      </c>
      <c r="C19" s="661" t="s">
        <v>228</v>
      </c>
      <c r="D19" s="661" t="s">
        <v>306</v>
      </c>
    </row>
    <row r="20" spans="1:4" x14ac:dyDescent="0.2">
      <c r="A20" s="661">
        <v>50306</v>
      </c>
      <c r="B20" s="661" t="s">
        <v>355</v>
      </c>
      <c r="C20" s="661" t="s">
        <v>228</v>
      </c>
      <c r="D20" s="661" t="s">
        <v>272</v>
      </c>
    </row>
    <row r="21" spans="1:4" x14ac:dyDescent="0.2">
      <c r="A21" s="661">
        <v>50307</v>
      </c>
      <c r="B21" s="661" t="s">
        <v>283</v>
      </c>
      <c r="C21" s="661" t="s">
        <v>228</v>
      </c>
      <c r="D21" s="661" t="s">
        <v>272</v>
      </c>
    </row>
    <row r="22" spans="1:4" x14ac:dyDescent="0.2">
      <c r="A22" s="661">
        <v>50308</v>
      </c>
      <c r="B22" s="661" t="s">
        <v>284</v>
      </c>
      <c r="C22" s="661" t="s">
        <v>228</v>
      </c>
      <c r="D22" s="661" t="s">
        <v>272</v>
      </c>
    </row>
    <row r="23" spans="1:4" x14ac:dyDescent="0.2">
      <c r="A23" s="661">
        <v>50309</v>
      </c>
      <c r="B23" s="661" t="s">
        <v>319</v>
      </c>
      <c r="C23" s="661" t="s">
        <v>228</v>
      </c>
      <c r="D23" s="661" t="s">
        <v>306</v>
      </c>
    </row>
    <row r="24" spans="1:4" x14ac:dyDescent="0.2">
      <c r="A24" s="661">
        <v>50311</v>
      </c>
      <c r="B24" s="661" t="s">
        <v>308</v>
      </c>
      <c r="C24" s="661" t="s">
        <v>228</v>
      </c>
      <c r="D24" s="661" t="s">
        <v>306</v>
      </c>
    </row>
    <row r="25" spans="1:4" x14ac:dyDescent="0.2">
      <c r="A25" s="661">
        <v>50312</v>
      </c>
      <c r="B25" s="661" t="s">
        <v>320</v>
      </c>
      <c r="C25" s="661" t="s">
        <v>228</v>
      </c>
      <c r="D25" s="661" t="s">
        <v>306</v>
      </c>
    </row>
    <row r="26" spans="1:4" x14ac:dyDescent="0.2">
      <c r="A26" s="661">
        <v>50313</v>
      </c>
      <c r="B26" s="661" t="s">
        <v>309</v>
      </c>
      <c r="C26" s="661" t="s">
        <v>228</v>
      </c>
      <c r="D26" s="661" t="s">
        <v>306</v>
      </c>
    </row>
    <row r="27" spans="1:4" x14ac:dyDescent="0.2">
      <c r="A27" s="661">
        <v>50412</v>
      </c>
      <c r="B27" s="661" t="s">
        <v>323</v>
      </c>
      <c r="C27" s="661" t="s">
        <v>311</v>
      </c>
      <c r="D27" s="661" t="s">
        <v>306</v>
      </c>
    </row>
    <row r="28" spans="1:4" x14ac:dyDescent="0.2">
      <c r="A28" s="661">
        <v>50413</v>
      </c>
      <c r="B28" s="661" t="s">
        <v>310</v>
      </c>
      <c r="C28" s="661" t="s">
        <v>311</v>
      </c>
      <c r="D28" s="661" t="s">
        <v>306</v>
      </c>
    </row>
    <row r="29" spans="1:4" x14ac:dyDescent="0.2">
      <c r="A29" s="661">
        <v>50414</v>
      </c>
      <c r="B29" s="661" t="s">
        <v>324</v>
      </c>
      <c r="C29" s="661" t="s">
        <v>311</v>
      </c>
      <c r="D29" s="661" t="s">
        <v>306</v>
      </c>
    </row>
    <row r="30" spans="1:4" x14ac:dyDescent="0.2">
      <c r="A30" s="661">
        <v>50415</v>
      </c>
      <c r="B30" s="661" t="s">
        <v>325</v>
      </c>
      <c r="C30" s="661" t="s">
        <v>311</v>
      </c>
      <c r="D30" s="661" t="s">
        <v>306</v>
      </c>
    </row>
    <row r="31" spans="1:4" x14ac:dyDescent="0.2">
      <c r="A31" s="661">
        <v>50416</v>
      </c>
      <c r="B31" s="661" t="s">
        <v>316</v>
      </c>
      <c r="C31" s="661" t="s">
        <v>311</v>
      </c>
      <c r="D31" s="661" t="s">
        <v>306</v>
      </c>
    </row>
    <row r="32" spans="1:4" x14ac:dyDescent="0.2">
      <c r="A32" s="661">
        <v>53605</v>
      </c>
      <c r="B32" s="661" t="s">
        <v>338</v>
      </c>
      <c r="C32" s="661" t="s">
        <v>339</v>
      </c>
      <c r="D32" s="661" t="s">
        <v>349</v>
      </c>
    </row>
    <row r="33" spans="1:4" x14ac:dyDescent="0.2">
      <c r="A33" s="661">
        <v>53623</v>
      </c>
      <c r="B33" s="661" t="s">
        <v>356</v>
      </c>
      <c r="C33" s="661" t="s">
        <v>339</v>
      </c>
      <c r="D33" s="661" t="s">
        <v>348</v>
      </c>
    </row>
    <row r="34" spans="1:4" x14ac:dyDescent="0.2">
      <c r="A34" s="661">
        <v>53624</v>
      </c>
      <c r="B34" s="661" t="s">
        <v>357</v>
      </c>
      <c r="C34" s="661" t="s">
        <v>339</v>
      </c>
      <c r="D34" s="661" t="s">
        <v>348</v>
      </c>
    </row>
    <row r="35" spans="1:4" x14ac:dyDescent="0.2">
      <c r="A35" s="661">
        <v>54077</v>
      </c>
      <c r="B35" s="661" t="s">
        <v>358</v>
      </c>
      <c r="C35" s="661" t="s">
        <v>138</v>
      </c>
      <c r="D35" s="661" t="s">
        <v>349</v>
      </c>
    </row>
    <row r="36" spans="1:4" x14ac:dyDescent="0.2">
      <c r="A36" s="661">
        <v>54079</v>
      </c>
      <c r="B36" s="661" t="s">
        <v>359</v>
      </c>
      <c r="C36" s="661" t="s">
        <v>138</v>
      </c>
      <c r="D36" s="661" t="s">
        <v>349</v>
      </c>
    </row>
    <row r="37" spans="1:4" x14ac:dyDescent="0.2">
      <c r="A37" s="108">
        <v>54101</v>
      </c>
      <c r="B37" s="108" t="s">
        <v>326</v>
      </c>
      <c r="C37" s="108" t="s">
        <v>297</v>
      </c>
      <c r="D37" s="666" t="s">
        <v>298</v>
      </c>
    </row>
    <row r="38" spans="1:4" x14ac:dyDescent="0.2">
      <c r="A38" s="661">
        <v>54119</v>
      </c>
      <c r="B38" s="661" t="s">
        <v>327</v>
      </c>
      <c r="C38" s="661" t="s">
        <v>297</v>
      </c>
      <c r="D38" s="661" t="s">
        <v>298</v>
      </c>
    </row>
    <row r="39" spans="1:4" x14ac:dyDescent="0.2">
      <c r="A39" s="661">
        <v>54120</v>
      </c>
      <c r="B39" s="661" t="s">
        <v>328</v>
      </c>
      <c r="C39" s="661" t="s">
        <v>297</v>
      </c>
      <c r="D39" s="661" t="s">
        <v>298</v>
      </c>
    </row>
    <row r="40" spans="1:4" x14ac:dyDescent="0.2">
      <c r="A40" s="661">
        <v>54121</v>
      </c>
      <c r="B40" s="661" t="s">
        <v>329</v>
      </c>
      <c r="C40" s="661" t="s">
        <v>297</v>
      </c>
      <c r="D40" s="661" t="s">
        <v>298</v>
      </c>
    </row>
    <row r="41" spans="1:4" x14ac:dyDescent="0.2">
      <c r="A41" s="661">
        <v>54122</v>
      </c>
      <c r="B41" s="661" t="s">
        <v>330</v>
      </c>
      <c r="C41" s="661" t="s">
        <v>297</v>
      </c>
      <c r="D41" s="661" t="s">
        <v>298</v>
      </c>
    </row>
    <row r="42" spans="1:4" x14ac:dyDescent="0.2">
      <c r="A42" s="661">
        <v>54124</v>
      </c>
      <c r="B42" s="661" t="s">
        <v>332</v>
      </c>
      <c r="C42" s="661" t="s">
        <v>297</v>
      </c>
      <c r="D42" s="661" t="s">
        <v>298</v>
      </c>
    </row>
    <row r="43" spans="1:4" x14ac:dyDescent="0.2">
      <c r="A43" s="661">
        <v>54125</v>
      </c>
      <c r="B43" s="661" t="s">
        <v>333</v>
      </c>
      <c r="C43" s="661" t="s">
        <v>297</v>
      </c>
      <c r="D43" s="661" t="s">
        <v>298</v>
      </c>
    </row>
    <row r="44" spans="1:4" x14ac:dyDescent="0.2">
      <c r="A44" s="661">
        <v>54126</v>
      </c>
      <c r="B44" s="661" t="s">
        <v>334</v>
      </c>
      <c r="C44" s="661" t="s">
        <v>297</v>
      </c>
      <c r="D44" s="661" t="s">
        <v>298</v>
      </c>
    </row>
    <row r="45" spans="1:4" x14ac:dyDescent="0.2">
      <c r="A45" s="661">
        <v>54127</v>
      </c>
      <c r="B45" s="661" t="s">
        <v>335</v>
      </c>
      <c r="C45" s="661" t="s">
        <v>297</v>
      </c>
      <c r="D45" s="661" t="s">
        <v>298</v>
      </c>
    </row>
    <row r="46" spans="1:4" x14ac:dyDescent="0.2">
      <c r="A46" s="661">
        <v>54128</v>
      </c>
      <c r="B46" s="661" t="s">
        <v>336</v>
      </c>
      <c r="C46" s="661" t="s">
        <v>297</v>
      </c>
      <c r="D46" s="661" t="s">
        <v>298</v>
      </c>
    </row>
    <row r="47" spans="1:4" x14ac:dyDescent="0.2">
      <c r="A47" s="661">
        <v>54129</v>
      </c>
      <c r="B47" s="661" t="s">
        <v>337</v>
      </c>
      <c r="C47" s="661" t="s">
        <v>297</v>
      </c>
      <c r="D47" s="661" t="s">
        <v>298</v>
      </c>
    </row>
    <row r="48" spans="1:4" x14ac:dyDescent="0.2">
      <c r="A48" s="661">
        <v>54133</v>
      </c>
      <c r="B48" s="661" t="s">
        <v>331</v>
      </c>
      <c r="C48" s="661" t="s">
        <v>297</v>
      </c>
      <c r="D48" s="661" t="s">
        <v>298</v>
      </c>
    </row>
    <row r="49" spans="1:4" x14ac:dyDescent="0.2">
      <c r="A49" s="661">
        <v>54201</v>
      </c>
      <c r="B49" s="661" t="s">
        <v>289</v>
      </c>
      <c r="C49" s="661" t="s">
        <v>76</v>
      </c>
      <c r="D49" s="661" t="s">
        <v>291</v>
      </c>
    </row>
    <row r="50" spans="1:4" x14ac:dyDescent="0.2">
      <c r="A50" s="661">
        <v>54202</v>
      </c>
      <c r="B50" s="661" t="s">
        <v>290</v>
      </c>
      <c r="C50" s="661" t="s">
        <v>76</v>
      </c>
      <c r="D50" s="661" t="s">
        <v>291</v>
      </c>
    </row>
    <row r="51" spans="1:4" x14ac:dyDescent="0.2">
      <c r="A51" s="661">
        <v>54207</v>
      </c>
      <c r="B51" s="661" t="s">
        <v>292</v>
      </c>
      <c r="C51" s="661" t="s">
        <v>76</v>
      </c>
      <c r="D51" s="661" t="s">
        <v>344</v>
      </c>
    </row>
    <row r="52" spans="1:4" x14ac:dyDescent="0.2">
      <c r="A52" s="661">
        <v>54208</v>
      </c>
      <c r="B52" s="661" t="s">
        <v>293</v>
      </c>
      <c r="C52" s="661" t="s">
        <v>76</v>
      </c>
      <c r="D52" s="661" t="s">
        <v>344</v>
      </c>
    </row>
    <row r="53" spans="1:4" x14ac:dyDescent="0.2">
      <c r="A53" s="661">
        <v>54212</v>
      </c>
      <c r="B53" s="661" t="s">
        <v>247</v>
      </c>
      <c r="C53" s="661" t="s">
        <v>226</v>
      </c>
      <c r="D53" s="661" t="s">
        <v>246</v>
      </c>
    </row>
    <row r="54" spans="1:4" x14ac:dyDescent="0.2">
      <c r="A54" s="661">
        <v>54213</v>
      </c>
      <c r="B54" s="661" t="s">
        <v>248</v>
      </c>
      <c r="C54" s="661" t="s">
        <v>226</v>
      </c>
      <c r="D54" s="661" t="s">
        <v>246</v>
      </c>
    </row>
    <row r="55" spans="1:4" x14ac:dyDescent="0.2">
      <c r="A55" s="661">
        <v>54214</v>
      </c>
      <c r="B55" s="661" t="s">
        <v>249</v>
      </c>
      <c r="C55" s="661" t="s">
        <v>226</v>
      </c>
      <c r="D55" s="661" t="s">
        <v>246</v>
      </c>
    </row>
    <row r="56" spans="1:4" x14ac:dyDescent="0.2">
      <c r="A56" s="661">
        <v>54215</v>
      </c>
      <c r="B56" s="661" t="s">
        <v>250</v>
      </c>
      <c r="C56" s="661" t="s">
        <v>226</v>
      </c>
      <c r="D56" s="661" t="s">
        <v>246</v>
      </c>
    </row>
    <row r="57" spans="1:4" x14ac:dyDescent="0.2">
      <c r="A57" s="661">
        <v>54216</v>
      </c>
      <c r="B57" s="661" t="s">
        <v>251</v>
      </c>
      <c r="C57" s="661" t="s">
        <v>226</v>
      </c>
      <c r="D57" s="661" t="s">
        <v>246</v>
      </c>
    </row>
    <row r="58" spans="1:4" x14ac:dyDescent="0.2">
      <c r="A58" s="661">
        <v>54217</v>
      </c>
      <c r="B58" s="661" t="s">
        <v>252</v>
      </c>
      <c r="C58" s="661" t="s">
        <v>226</v>
      </c>
      <c r="D58" s="661" t="s">
        <v>246</v>
      </c>
    </row>
    <row r="59" spans="1:4" x14ac:dyDescent="0.2">
      <c r="A59" s="661">
        <v>54218</v>
      </c>
      <c r="B59" s="661" t="s">
        <v>253</v>
      </c>
      <c r="C59" s="661" t="s">
        <v>226</v>
      </c>
      <c r="D59" s="661" t="s">
        <v>246</v>
      </c>
    </row>
    <row r="60" spans="1:4" x14ac:dyDescent="0.2">
      <c r="A60" s="661">
        <v>54219</v>
      </c>
      <c r="B60" s="661" t="s">
        <v>254</v>
      </c>
      <c r="C60" s="661" t="s">
        <v>226</v>
      </c>
      <c r="D60" s="661" t="s">
        <v>246</v>
      </c>
    </row>
    <row r="61" spans="1:4" x14ac:dyDescent="0.2">
      <c r="A61" s="661">
        <v>54220</v>
      </c>
      <c r="B61" s="661" t="s">
        <v>255</v>
      </c>
      <c r="C61" s="661" t="s">
        <v>226</v>
      </c>
      <c r="D61" s="661" t="s">
        <v>246</v>
      </c>
    </row>
    <row r="62" spans="1:4" x14ac:dyDescent="0.2">
      <c r="A62" s="661">
        <v>54221</v>
      </c>
      <c r="B62" s="661" t="s">
        <v>256</v>
      </c>
      <c r="C62" s="661" t="s">
        <v>226</v>
      </c>
      <c r="D62" s="661" t="s">
        <v>246</v>
      </c>
    </row>
    <row r="63" spans="1:4" x14ac:dyDescent="0.2">
      <c r="A63" s="661">
        <v>54263</v>
      </c>
      <c r="B63" s="661" t="s">
        <v>257</v>
      </c>
      <c r="C63" s="661" t="s">
        <v>226</v>
      </c>
      <c r="D63" s="661" t="s">
        <v>246</v>
      </c>
    </row>
    <row r="64" spans="1:4" x14ac:dyDescent="0.2">
      <c r="A64" s="661">
        <v>54264</v>
      </c>
      <c r="B64" s="661" t="s">
        <v>258</v>
      </c>
      <c r="C64" s="661" t="s">
        <v>226</v>
      </c>
      <c r="D64" s="661" t="s">
        <v>246</v>
      </c>
    </row>
    <row r="65" spans="1:4" x14ac:dyDescent="0.2">
      <c r="A65" s="661">
        <v>54265</v>
      </c>
      <c r="B65" s="661" t="s">
        <v>259</v>
      </c>
      <c r="C65" s="661" t="s">
        <v>226</v>
      </c>
      <c r="D65" s="661" t="s">
        <v>246</v>
      </c>
    </row>
    <row r="66" spans="1:4" x14ac:dyDescent="0.2">
      <c r="A66" s="661">
        <v>54266</v>
      </c>
      <c r="B66" s="661" t="s">
        <v>260</v>
      </c>
      <c r="C66" s="661" t="s">
        <v>226</v>
      </c>
      <c r="D66" s="661" t="s">
        <v>246</v>
      </c>
    </row>
    <row r="67" spans="1:4" x14ac:dyDescent="0.2">
      <c r="A67" s="661">
        <v>54267</v>
      </c>
      <c r="B67" s="661" t="s">
        <v>261</v>
      </c>
      <c r="C67" s="661" t="s">
        <v>226</v>
      </c>
      <c r="D67" s="661" t="s">
        <v>246</v>
      </c>
    </row>
    <row r="68" spans="1:4" x14ac:dyDescent="0.2">
      <c r="A68" s="661">
        <v>54268</v>
      </c>
      <c r="B68" s="661" t="s">
        <v>262</v>
      </c>
      <c r="C68" s="661" t="s">
        <v>226</v>
      </c>
      <c r="D68" s="661" t="s">
        <v>246</v>
      </c>
    </row>
    <row r="69" spans="1:4" x14ac:dyDescent="0.2">
      <c r="A69" s="661">
        <v>54269</v>
      </c>
      <c r="B69" s="661" t="s">
        <v>263</v>
      </c>
      <c r="C69" s="661" t="s">
        <v>226</v>
      </c>
      <c r="D69" s="661" t="s">
        <v>246</v>
      </c>
    </row>
    <row r="70" spans="1:4" x14ac:dyDescent="0.2">
      <c r="A70" s="661">
        <v>54270</v>
      </c>
      <c r="B70" s="661" t="s">
        <v>264</v>
      </c>
      <c r="C70" s="661" t="s">
        <v>226</v>
      </c>
      <c r="D70" s="661" t="s">
        <v>246</v>
      </c>
    </row>
    <row r="71" spans="1:4" x14ac:dyDescent="0.2">
      <c r="A71" s="661">
        <v>54271</v>
      </c>
      <c r="B71" s="661" t="s">
        <v>265</v>
      </c>
      <c r="C71" s="661" t="s">
        <v>226</v>
      </c>
      <c r="D71" s="661" t="s">
        <v>246</v>
      </c>
    </row>
    <row r="72" spans="1:4" x14ac:dyDescent="0.2">
      <c r="A72" s="661">
        <v>54272</v>
      </c>
      <c r="B72" s="661" t="s">
        <v>360</v>
      </c>
      <c r="C72" s="661" t="s">
        <v>226</v>
      </c>
      <c r="D72" s="661" t="s">
        <v>246</v>
      </c>
    </row>
    <row r="73" spans="1:4" x14ac:dyDescent="0.2">
      <c r="A73" s="661">
        <v>54273</v>
      </c>
      <c r="B73" s="661" t="s">
        <v>361</v>
      </c>
      <c r="C73" s="661" t="s">
        <v>226</v>
      </c>
      <c r="D73" s="661" t="s">
        <v>246</v>
      </c>
    </row>
    <row r="74" spans="1:4" x14ac:dyDescent="0.2">
      <c r="A74" s="661">
        <v>54274</v>
      </c>
      <c r="B74" s="661" t="s">
        <v>362</v>
      </c>
      <c r="C74" s="661" t="s">
        <v>226</v>
      </c>
      <c r="D74" s="661" t="s">
        <v>246</v>
      </c>
    </row>
    <row r="75" spans="1:4" x14ac:dyDescent="0.2">
      <c r="A75" s="661">
        <v>54275</v>
      </c>
      <c r="B75" s="661" t="s">
        <v>363</v>
      </c>
      <c r="C75" s="661" t="s">
        <v>226</v>
      </c>
      <c r="D75" s="661" t="s">
        <v>246</v>
      </c>
    </row>
    <row r="76" spans="1:4" x14ac:dyDescent="0.2">
      <c r="A76" s="661">
        <v>54276</v>
      </c>
      <c r="B76" s="661" t="s">
        <v>239</v>
      </c>
      <c r="C76" s="661" t="s">
        <v>226</v>
      </c>
      <c r="D76" s="661" t="s">
        <v>243</v>
      </c>
    </row>
    <row r="77" spans="1:4" x14ac:dyDescent="0.2">
      <c r="A77" s="661">
        <v>54277</v>
      </c>
      <c r="B77" s="661" t="s">
        <v>244</v>
      </c>
      <c r="C77" s="661" t="s">
        <v>226</v>
      </c>
      <c r="D77" s="661" t="s">
        <v>243</v>
      </c>
    </row>
    <row r="78" spans="1:4" x14ac:dyDescent="0.2">
      <c r="A78" s="661">
        <v>54278</v>
      </c>
      <c r="B78" s="661" t="s">
        <v>364</v>
      </c>
      <c r="C78" s="661" t="s">
        <v>226</v>
      </c>
      <c r="D78" s="661" t="s">
        <v>243</v>
      </c>
    </row>
    <row r="79" spans="1:4" x14ac:dyDescent="0.2">
      <c r="A79" s="661">
        <v>54279</v>
      </c>
      <c r="B79" s="661" t="s">
        <v>245</v>
      </c>
      <c r="C79" s="661" t="s">
        <v>226</v>
      </c>
      <c r="D79" s="661" t="s">
        <v>243</v>
      </c>
    </row>
    <row r="80" spans="1:4" x14ac:dyDescent="0.2">
      <c r="A80" s="661">
        <v>54280</v>
      </c>
      <c r="B80" s="661" t="s">
        <v>365</v>
      </c>
      <c r="C80" s="661" t="s">
        <v>226</v>
      </c>
      <c r="D80" s="661" t="s">
        <v>246</v>
      </c>
    </row>
    <row r="81" spans="1:4" x14ac:dyDescent="0.2">
      <c r="A81" s="661">
        <v>54281</v>
      </c>
      <c r="B81" s="661" t="s">
        <v>368</v>
      </c>
      <c r="C81" s="661" t="s">
        <v>226</v>
      </c>
      <c r="D81" s="661" t="s">
        <v>246</v>
      </c>
    </row>
    <row r="82" spans="1:4" x14ac:dyDescent="0.2">
      <c r="A82" s="661">
        <v>54282</v>
      </c>
      <c r="B82" s="661" t="s">
        <v>366</v>
      </c>
      <c r="C82" s="661" t="s">
        <v>226</v>
      </c>
      <c r="D82" s="661" t="s">
        <v>246</v>
      </c>
    </row>
    <row r="83" spans="1:4" x14ac:dyDescent="0.2">
      <c r="A83" s="661">
        <v>54283</v>
      </c>
      <c r="B83" s="661" t="s">
        <v>367</v>
      </c>
      <c r="C83" s="661" t="s">
        <v>226</v>
      </c>
      <c r="D83" s="661" t="s">
        <v>246</v>
      </c>
    </row>
    <row r="84" spans="1:4" x14ac:dyDescent="0.2">
      <c r="A84" s="661">
        <v>54285</v>
      </c>
      <c r="B84" s="661" t="s">
        <v>369</v>
      </c>
      <c r="C84" s="661" t="s">
        <v>226</v>
      </c>
      <c r="D84" s="661" t="s">
        <v>243</v>
      </c>
    </row>
    <row r="85" spans="1:4" x14ac:dyDescent="0.2">
      <c r="A85" s="661">
        <v>54286</v>
      </c>
      <c r="B85" s="661" t="s">
        <v>370</v>
      </c>
      <c r="C85" s="661" t="s">
        <v>226</v>
      </c>
      <c r="D85" s="661" t="s">
        <v>243</v>
      </c>
    </row>
    <row r="86" spans="1:4" x14ac:dyDescent="0.2">
      <c r="A86" s="661">
        <v>54287</v>
      </c>
      <c r="B86" s="661" t="s">
        <v>371</v>
      </c>
      <c r="C86" s="661" t="s">
        <v>226</v>
      </c>
      <c r="D86" s="661" t="s">
        <v>243</v>
      </c>
    </row>
    <row r="87" spans="1:4" x14ac:dyDescent="0.2">
      <c r="A87" s="661">
        <v>54288</v>
      </c>
      <c r="B87" s="661" t="s">
        <v>372</v>
      </c>
      <c r="C87" s="661" t="s">
        <v>226</v>
      </c>
      <c r="D87" s="661" t="s">
        <v>243</v>
      </c>
    </row>
    <row r="88" spans="1:4" x14ac:dyDescent="0.2">
      <c r="A88" s="661">
        <v>54289</v>
      </c>
      <c r="B88" s="661" t="s">
        <v>373</v>
      </c>
      <c r="C88" s="661" t="s">
        <v>226</v>
      </c>
      <c r="D88" s="661" t="s">
        <v>243</v>
      </c>
    </row>
    <row r="89" spans="1:4" x14ac:dyDescent="0.2">
      <c r="A89" s="661">
        <v>54290</v>
      </c>
      <c r="B89" s="661" t="s">
        <v>374</v>
      </c>
      <c r="C89" s="661" t="s">
        <v>226</v>
      </c>
      <c r="D89" s="661" t="s">
        <v>243</v>
      </c>
    </row>
    <row r="90" spans="1:4" x14ac:dyDescent="0.2">
      <c r="A90" s="661">
        <v>54291</v>
      </c>
      <c r="B90" s="661" t="s">
        <v>375</v>
      </c>
      <c r="C90" s="661" t="s">
        <v>226</v>
      </c>
      <c r="D90" s="661" t="s">
        <v>243</v>
      </c>
    </row>
    <row r="91" spans="1:4" x14ac:dyDescent="0.2">
      <c r="A91" s="661">
        <v>54292</v>
      </c>
      <c r="B91" s="661" t="s">
        <v>376</v>
      </c>
      <c r="C91" s="661" t="s">
        <v>226</v>
      </c>
      <c r="D91" s="661" t="s">
        <v>243</v>
      </c>
    </row>
    <row r="92" spans="1:4" x14ac:dyDescent="0.2">
      <c r="A92" s="661">
        <v>54293</v>
      </c>
      <c r="B92" s="661" t="s">
        <v>377</v>
      </c>
      <c r="C92" s="661" t="s">
        <v>226</v>
      </c>
      <c r="D92" s="661" t="s">
        <v>243</v>
      </c>
    </row>
    <row r="93" spans="1:4" x14ac:dyDescent="0.2">
      <c r="A93" s="661">
        <v>54601</v>
      </c>
      <c r="B93" s="661" t="s">
        <v>378</v>
      </c>
      <c r="C93" s="661" t="s">
        <v>226</v>
      </c>
      <c r="D93" s="661" t="s">
        <v>246</v>
      </c>
    </row>
    <row r="94" spans="1:4" x14ac:dyDescent="0.2">
      <c r="A94" s="661">
        <v>54602</v>
      </c>
      <c r="B94" s="661" t="s">
        <v>379</v>
      </c>
      <c r="C94" s="661" t="s">
        <v>226</v>
      </c>
      <c r="D94" s="661" t="s">
        <v>246</v>
      </c>
    </row>
    <row r="95" spans="1:4" x14ac:dyDescent="0.2">
      <c r="A95" s="661">
        <v>54603</v>
      </c>
      <c r="B95" s="661" t="s">
        <v>380</v>
      </c>
      <c r="C95" s="661" t="s">
        <v>226</v>
      </c>
      <c r="D95" s="661" t="s">
        <v>246</v>
      </c>
    </row>
    <row r="96" spans="1:4" x14ac:dyDescent="0.2">
      <c r="A96" s="661">
        <v>54604</v>
      </c>
      <c r="B96" s="661" t="s">
        <v>381</v>
      </c>
      <c r="C96" s="661" t="s">
        <v>226</v>
      </c>
      <c r="D96" s="661" t="s">
        <v>246</v>
      </c>
    </row>
    <row r="97" spans="1:4" x14ac:dyDescent="0.2">
      <c r="A97" s="661">
        <v>54605</v>
      </c>
      <c r="B97" s="661" t="s">
        <v>382</v>
      </c>
      <c r="C97" s="661" t="s">
        <v>226</v>
      </c>
      <c r="D97" s="661" t="s">
        <v>246</v>
      </c>
    </row>
    <row r="98" spans="1:4" x14ac:dyDescent="0.2">
      <c r="A98" s="661">
        <v>54606</v>
      </c>
      <c r="B98" s="661" t="s">
        <v>383</v>
      </c>
      <c r="C98" s="661" t="s">
        <v>226</v>
      </c>
      <c r="D98" s="661" t="s">
        <v>246</v>
      </c>
    </row>
    <row r="99" spans="1:4" x14ac:dyDescent="0.2">
      <c r="A99" s="661">
        <v>54607</v>
      </c>
      <c r="B99" s="661" t="s">
        <v>384</v>
      </c>
      <c r="C99" s="661" t="s">
        <v>226</v>
      </c>
      <c r="D99" s="661" t="s">
        <v>246</v>
      </c>
    </row>
    <row r="100" spans="1:4" x14ac:dyDescent="0.2">
      <c r="A100" s="661">
        <v>54608</v>
      </c>
      <c r="B100" s="661" t="s">
        <v>385</v>
      </c>
      <c r="C100" s="661" t="s">
        <v>226</v>
      </c>
      <c r="D100" s="661" t="s">
        <v>246</v>
      </c>
    </row>
    <row r="101" spans="1:4" x14ac:dyDescent="0.2">
      <c r="A101" s="661">
        <v>54609</v>
      </c>
      <c r="B101" s="661" t="s">
        <v>386</v>
      </c>
      <c r="C101" s="661" t="s">
        <v>226</v>
      </c>
      <c r="D101" s="661" t="s">
        <v>246</v>
      </c>
    </row>
    <row r="102" spans="1:4" x14ac:dyDescent="0.2">
      <c r="A102" s="661">
        <v>54610</v>
      </c>
      <c r="B102" s="661" t="s">
        <v>387</v>
      </c>
      <c r="C102" s="661" t="s">
        <v>226</v>
      </c>
      <c r="D102" s="661" t="s">
        <v>246</v>
      </c>
    </row>
    <row r="103" spans="1:4" x14ac:dyDescent="0.2">
      <c r="A103" s="661">
        <v>54821</v>
      </c>
      <c r="B103" s="661" t="s">
        <v>388</v>
      </c>
      <c r="C103" s="661" t="s">
        <v>226</v>
      </c>
      <c r="D103" s="661" t="s">
        <v>348</v>
      </c>
    </row>
    <row r="104" spans="1:4" x14ac:dyDescent="0.2">
      <c r="A104" s="661">
        <v>54822</v>
      </c>
      <c r="B104" s="661" t="s">
        <v>389</v>
      </c>
      <c r="C104" s="661" t="s">
        <v>226</v>
      </c>
      <c r="D104" s="661" t="s">
        <v>348</v>
      </c>
    </row>
    <row r="105" spans="1:4" x14ac:dyDescent="0.2">
      <c r="A105" s="661">
        <v>54824</v>
      </c>
      <c r="B105" s="661" t="s">
        <v>390</v>
      </c>
      <c r="C105" s="661" t="s">
        <v>226</v>
      </c>
      <c r="D105" s="661" t="s">
        <v>348</v>
      </c>
    </row>
    <row r="106" spans="1:4" x14ac:dyDescent="0.2">
      <c r="A106" s="661">
        <v>55002</v>
      </c>
      <c r="B106" s="661" t="s">
        <v>267</v>
      </c>
      <c r="C106" s="661" t="s">
        <v>266</v>
      </c>
      <c r="D106" s="661" t="s">
        <v>272</v>
      </c>
    </row>
    <row r="107" spans="1:4" x14ac:dyDescent="0.2">
      <c r="A107" s="661">
        <v>55003</v>
      </c>
      <c r="B107" s="661" t="s">
        <v>285</v>
      </c>
      <c r="C107" s="661" t="s">
        <v>266</v>
      </c>
      <c r="D107" s="661" t="s">
        <v>288</v>
      </c>
    </row>
    <row r="108" spans="1:4" x14ac:dyDescent="0.2">
      <c r="A108" s="661">
        <v>55004</v>
      </c>
      <c r="B108" s="661" t="s">
        <v>300</v>
      </c>
      <c r="C108" s="661" t="s">
        <v>266</v>
      </c>
      <c r="D108" s="661" t="s">
        <v>342</v>
      </c>
    </row>
    <row r="109" spans="1:4" x14ac:dyDescent="0.2">
      <c r="A109" s="661">
        <v>55005</v>
      </c>
      <c r="B109" s="661" t="s">
        <v>301</v>
      </c>
      <c r="C109" s="661" t="s">
        <v>266</v>
      </c>
      <c r="D109" s="661" t="s">
        <v>342</v>
      </c>
    </row>
    <row r="110" spans="1:4" x14ac:dyDescent="0.2">
      <c r="A110" s="661">
        <v>55006</v>
      </c>
      <c r="B110" s="661" t="s">
        <v>286</v>
      </c>
      <c r="C110" s="661" t="s">
        <v>266</v>
      </c>
      <c r="D110" s="661" t="s">
        <v>288</v>
      </c>
    </row>
    <row r="111" spans="1:4" x14ac:dyDescent="0.2">
      <c r="A111" s="661">
        <v>55007</v>
      </c>
      <c r="B111" s="661" t="s">
        <v>287</v>
      </c>
      <c r="C111" s="661" t="s">
        <v>266</v>
      </c>
      <c r="D111" s="661" t="s">
        <v>288</v>
      </c>
    </row>
    <row r="112" spans="1:4" x14ac:dyDescent="0.2">
      <c r="A112" s="661">
        <v>55008</v>
      </c>
      <c r="B112" s="661" t="s">
        <v>268</v>
      </c>
      <c r="C112" s="661" t="s">
        <v>266</v>
      </c>
      <c r="D112" s="661" t="s">
        <v>272</v>
      </c>
    </row>
    <row r="113" spans="1:4" s="660" customFormat="1" x14ac:dyDescent="0.2">
      <c r="A113" s="107">
        <v>55009</v>
      </c>
      <c r="B113" s="661" t="s">
        <v>269</v>
      </c>
      <c r="C113" s="661" t="s">
        <v>266</v>
      </c>
      <c r="D113" s="667" t="s">
        <v>272</v>
      </c>
    </row>
    <row r="114" spans="1:4" s="660" customFormat="1" x14ac:dyDescent="0.2">
      <c r="A114" s="107">
        <v>55010</v>
      </c>
      <c r="B114" s="661" t="s">
        <v>270</v>
      </c>
      <c r="C114" s="661" t="s">
        <v>266</v>
      </c>
      <c r="D114" s="667" t="s">
        <v>272</v>
      </c>
    </row>
    <row r="115" spans="1:4" s="660" customFormat="1" x14ac:dyDescent="0.2">
      <c r="A115" s="661">
        <v>55011</v>
      </c>
      <c r="B115" s="661" t="s">
        <v>271</v>
      </c>
      <c r="C115" s="661" t="s">
        <v>266</v>
      </c>
      <c r="D115" s="661" t="s">
        <v>272</v>
      </c>
    </row>
    <row r="116" spans="1:4" x14ac:dyDescent="0.2">
      <c r="A116" s="661">
        <v>55012</v>
      </c>
      <c r="B116" s="661" t="s">
        <v>302</v>
      </c>
      <c r="C116" s="661" t="s">
        <v>266</v>
      </c>
      <c r="D116" s="661" t="s">
        <v>343</v>
      </c>
    </row>
    <row r="117" spans="1:4" x14ac:dyDescent="0.2">
      <c r="A117" s="661">
        <v>55013</v>
      </c>
      <c r="B117" s="661" t="s">
        <v>304</v>
      </c>
      <c r="C117" s="661" t="s">
        <v>266</v>
      </c>
      <c r="D117" s="661" t="s">
        <v>343</v>
      </c>
    </row>
    <row r="118" spans="1:4" x14ac:dyDescent="0.2">
      <c r="A118" s="661">
        <v>55015</v>
      </c>
      <c r="B118" s="661" t="s">
        <v>303</v>
      </c>
      <c r="C118" s="661" t="s">
        <v>266</v>
      </c>
      <c r="D118" s="661" t="s">
        <v>343</v>
      </c>
    </row>
    <row r="119" spans="1:4" x14ac:dyDescent="0.2">
      <c r="A119" s="661">
        <v>55016</v>
      </c>
      <c r="B119" s="661" t="s">
        <v>305</v>
      </c>
      <c r="C119" s="661" t="s">
        <v>266</v>
      </c>
      <c r="D119" s="661" t="s">
        <v>343</v>
      </c>
    </row>
    <row r="120" spans="1:4" x14ac:dyDescent="0.2">
      <c r="A120" s="661">
        <v>55021</v>
      </c>
      <c r="B120" s="661" t="s">
        <v>274</v>
      </c>
      <c r="C120" s="661" t="s">
        <v>273</v>
      </c>
      <c r="D120" s="661" t="s">
        <v>272</v>
      </c>
    </row>
    <row r="121" spans="1:4" x14ac:dyDescent="0.2">
      <c r="A121" s="661">
        <v>55022</v>
      </c>
      <c r="B121" s="661" t="s">
        <v>275</v>
      </c>
      <c r="C121" s="661" t="s">
        <v>273</v>
      </c>
      <c r="D121" s="661" t="s">
        <v>272</v>
      </c>
    </row>
    <row r="122" spans="1:4" x14ac:dyDescent="0.2">
      <c r="A122" s="661">
        <v>55023</v>
      </c>
      <c r="B122" s="661" t="s">
        <v>276</v>
      </c>
      <c r="C122" s="661" t="s">
        <v>273</v>
      </c>
      <c r="D122" s="661" t="s">
        <v>272</v>
      </c>
    </row>
    <row r="123" spans="1:4" x14ac:dyDescent="0.2">
      <c r="A123" s="661">
        <v>55024</v>
      </c>
      <c r="B123" s="661" t="s">
        <v>277</v>
      </c>
      <c r="C123" s="661" t="s">
        <v>273</v>
      </c>
      <c r="D123" s="661" t="s">
        <v>272</v>
      </c>
    </row>
    <row r="124" spans="1:4" x14ac:dyDescent="0.2">
      <c r="A124" s="661">
        <v>55025</v>
      </c>
      <c r="B124" s="661" t="s">
        <v>279</v>
      </c>
      <c r="C124" s="661" t="s">
        <v>273</v>
      </c>
      <c r="D124" s="661" t="s">
        <v>272</v>
      </c>
    </row>
    <row r="125" spans="1:4" x14ac:dyDescent="0.2">
      <c r="A125" s="661">
        <v>55026</v>
      </c>
      <c r="B125" s="661" t="s">
        <v>280</v>
      </c>
      <c r="C125" s="661" t="s">
        <v>273</v>
      </c>
      <c r="D125" s="661" t="s">
        <v>272</v>
      </c>
    </row>
    <row r="126" spans="1:4" x14ac:dyDescent="0.2">
      <c r="A126" s="661">
        <v>55027</v>
      </c>
      <c r="B126" s="661" t="s">
        <v>278</v>
      </c>
      <c r="C126" s="661" t="s">
        <v>273</v>
      </c>
      <c r="D126" s="661" t="s">
        <v>272</v>
      </c>
    </row>
    <row r="127" spans="1:4" x14ac:dyDescent="0.2">
      <c r="A127" s="661">
        <v>55028</v>
      </c>
      <c r="B127" s="661" t="s">
        <v>281</v>
      </c>
      <c r="C127" s="661" t="s">
        <v>273</v>
      </c>
      <c r="D127" s="661" t="s">
        <v>272</v>
      </c>
    </row>
    <row r="128" spans="1:4" x14ac:dyDescent="0.2">
      <c r="A128" s="661">
        <v>59223</v>
      </c>
      <c r="B128" s="661" t="s">
        <v>391</v>
      </c>
      <c r="C128" s="661" t="s">
        <v>347</v>
      </c>
      <c r="D128" s="661" t="s">
        <v>272</v>
      </c>
    </row>
    <row r="129" spans="1:4" x14ac:dyDescent="0.2">
      <c r="A129" s="661">
        <v>59228</v>
      </c>
      <c r="B129" s="661" t="s">
        <v>392</v>
      </c>
      <c r="C129" s="661" t="s">
        <v>347</v>
      </c>
      <c r="D129" s="661" t="s">
        <v>272</v>
      </c>
    </row>
  </sheetData>
  <sortState xmlns:xlrd2="http://schemas.microsoft.com/office/spreadsheetml/2017/richdata2" ref="A2:D87">
    <sortCondition ref="A2:A8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ALLOCATION</vt:lpstr>
      <vt:lpstr>FLEET</vt:lpstr>
      <vt:lpstr>FRONT COVER</vt:lpstr>
      <vt:lpstr>COVID 19 Reduction</vt:lpstr>
      <vt:lpstr>'COVID 19 Reduction'!Print_Area</vt:lpstr>
      <vt:lpstr>FLEET!Print_Area</vt:lpstr>
      <vt:lpstr>'FRONT COVER'!Print_Area</vt:lpstr>
    </vt:vector>
  </TitlesOfParts>
  <Company>Stagecoach Group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Warneford</dc:creator>
  <cp:lastModifiedBy>malco</cp:lastModifiedBy>
  <cp:lastPrinted>2020-05-04T15:18:44Z</cp:lastPrinted>
  <dcterms:created xsi:type="dcterms:W3CDTF">2006-05-14T16:13:21Z</dcterms:created>
  <dcterms:modified xsi:type="dcterms:W3CDTF">2020-06-05T14:12:38Z</dcterms:modified>
</cp:coreProperties>
</file>